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62" activeTab="5"/>
  </bookViews>
  <sheets>
    <sheet name="2-4" sheetId="1" r:id="rId1"/>
    <sheet name="5-7 (3m)" sheetId="2" r:id="rId2"/>
    <sheet name="8-10 (6m)" sheetId="3" r:id="rId3"/>
    <sheet name="11" sheetId="4" r:id="rId4"/>
    <sheet name="12" sheetId="5" r:id="rId5"/>
    <sheet name="13-15" sheetId="6" r:id="rId6"/>
  </sheets>
  <definedNames>
    <definedName name="_xlnm.Print_Area" localSheetId="3">'11'!$A$1:$AD$43</definedName>
    <definedName name="_xlnm.Print_Area" localSheetId="4">'12'!$A$1:$T$35</definedName>
    <definedName name="_xlnm.Print_Area" localSheetId="5">'13-15'!$A$1:$L$150</definedName>
    <definedName name="_xlnm.Print_Area" localSheetId="0">'2-4'!$A$1:$L$155</definedName>
  </definedNames>
  <calcPr fullCalcOnLoad="1"/>
</workbook>
</file>

<file path=xl/sharedStrings.xml><?xml version="1.0" encoding="utf-8"?>
<sst xmlns="http://schemas.openxmlformats.org/spreadsheetml/2006/main" count="571" uniqueCount="271">
  <si>
    <t xml:space="preserve">บริษัท พลังงานบริสุทธิ์ จำกัด (มหาชน)  </t>
  </si>
  <si>
    <t>งบแสดงฐานะการเงิน</t>
  </si>
  <si>
    <t>ข้อมูลทางการเงินรวม</t>
  </si>
  <si>
    <t>ยังไม่ได้ตรวจสอบ</t>
  </si>
  <si>
    <t>ตรวจสอบแล้ว</t>
  </si>
  <si>
    <t>31 ธันวาคม</t>
  </si>
  <si>
    <t>หมายเหตุ</t>
  </si>
  <si>
    <t>พันบาท</t>
  </si>
  <si>
    <t>สินทรัพย์</t>
  </si>
  <si>
    <t>สินทรัพย์หมุนเวียน</t>
  </si>
  <si>
    <t>เงินสดและรายการเทียบเท่าเงินสด</t>
  </si>
  <si>
    <t>เงินฝากสถาบันการเงินที่ใช้เป็นหลักประกัน</t>
  </si>
  <si>
    <t>สินค้าคงเหลือ สุทธิ</t>
  </si>
  <si>
    <t>รวมสินทรัพย์หมุนเวียน</t>
  </si>
  <si>
    <t>สินทรัพย์ไม่หมุนเวียน</t>
  </si>
  <si>
    <t xml:space="preserve">เงินลงทุนในบริษัทย่อย </t>
  </si>
  <si>
    <t>ที่ดิน อาคารและอุปกรณ์ สุทธิ</t>
  </si>
  <si>
    <t>สินทรัพย์ไม่มีตัวตน สุทธิ</t>
  </si>
  <si>
    <t>สินทรัพย์ภาษีเงินได้รอการตัดบัญชี สุทธิ</t>
  </si>
  <si>
    <t>รวมสินทรัพย์ไม่หมุนเวียน</t>
  </si>
  <si>
    <t>รวมสินทรัพย์</t>
  </si>
  <si>
    <t>กรรมการ  ……………………………………………………………….</t>
  </si>
  <si>
    <t>หนี้สินและส่วนของเจ้าของ</t>
  </si>
  <si>
    <t>หนี้สินหมุนเวียน</t>
  </si>
  <si>
    <t>เจ้าหนี้การค้า</t>
  </si>
  <si>
    <t>เจ้าหนี้อื่น</t>
  </si>
  <si>
    <t>เจ้าหนี้ค่าก่อสร้างและซื้อสินทรัพย์</t>
  </si>
  <si>
    <t>เงินกู้ยืมระยะยาวจากสถาบันการเงิน</t>
  </si>
  <si>
    <t>ที่ถึงกำหนดชำระภายในหนึ่งปี สุทธิ</t>
  </si>
  <si>
    <t>ภาษีเงินได้ค้างจ่าย</t>
  </si>
  <si>
    <t>เงินประกันผลงานการก่อสร้าง</t>
  </si>
  <si>
    <t>รวมหนี้สินหมุนเวียน</t>
  </si>
  <si>
    <t>หนี้สินไม่หมุนเวียน</t>
  </si>
  <si>
    <t>เงินกู้ยืมระยะยาวจากสถาบันการเงิน สุทธิ</t>
  </si>
  <si>
    <t>หุ้นกู้ สุทธิ</t>
  </si>
  <si>
    <t>ภาระผูกพันผลประโยชน์พนักงานหลังการเกษียณอายุ</t>
  </si>
  <si>
    <t>ประมาณการหนี้สินค่ารื้อถอน</t>
  </si>
  <si>
    <t>รวมหนี้สินไม่หมุนเวียน</t>
  </si>
  <si>
    <t>รวมหนี้สิน</t>
  </si>
  <si>
    <t>ส่วนของเจ้าของ</t>
  </si>
  <si>
    <t>ทุนเรือนหุ้น</t>
  </si>
  <si>
    <t>ทุนจดทะเบียน</t>
  </si>
  <si>
    <t xml:space="preserve">   มูลค่าที่ตราไว้หุ้นละ 0.10 บาท</t>
  </si>
  <si>
    <t>ทุนที่ออกและชำระแล้ว</t>
  </si>
  <si>
    <t xml:space="preserve">   มูลค่าที่ได้รับชำระแล้วหุ้นละ 0.10 บาท</t>
  </si>
  <si>
    <t>ส่วนเกินมูลค่าหุ้น</t>
  </si>
  <si>
    <t>กำไรสะสม</t>
  </si>
  <si>
    <t xml:space="preserve">จัดสรรแล้ว </t>
  </si>
  <si>
    <t>- สำรองตามกฎหมาย</t>
  </si>
  <si>
    <t>ยังไม่ได้จัดสรร</t>
  </si>
  <si>
    <t>องค์ประกอบอื่นของส่วนของเจ้าของ</t>
  </si>
  <si>
    <t>ส่วนได้เสียที่ไม่มีอำนาจควบคุม</t>
  </si>
  <si>
    <t>รวมส่วนของเจ้าของ</t>
  </si>
  <si>
    <t>รวมหนี้สินและส่วนของเจ้าของ</t>
  </si>
  <si>
    <t>งบกำไรขาดทุนเบ็ดเสร็จ</t>
  </si>
  <si>
    <t>รายได้เงินอุดหนุนส่วนเพิ่มราคารับซื้อไฟฟ้า</t>
  </si>
  <si>
    <t>รายได้เงินปันผล</t>
  </si>
  <si>
    <t>รายได้อื่น</t>
  </si>
  <si>
    <t>รวมรายได้</t>
  </si>
  <si>
    <t>ค่าใช้จ่ายในการขาย</t>
  </si>
  <si>
    <t>ค่าใช้จ่ายในการบริหาร</t>
  </si>
  <si>
    <t>กำไร (ขาดทุน) จากอัตราแลกเปลี่ยน สุทธิ</t>
  </si>
  <si>
    <t>รวมค่าใช้จ่าย</t>
  </si>
  <si>
    <t>ต้นทุนทางการเงิน</t>
  </si>
  <si>
    <t>กำไรก่อนภาษีเงินได้</t>
  </si>
  <si>
    <t>ภาษีเงินได้</t>
  </si>
  <si>
    <t>กำไรสำหรับงวด</t>
  </si>
  <si>
    <t>กำไรหรือขาดทุนในภายหลัง</t>
  </si>
  <si>
    <t>กำไรเบ็ดเสร็จรวมสำหรับงวด</t>
  </si>
  <si>
    <t>กำไรต่อหุ้น</t>
  </si>
  <si>
    <t>กำไรต่อหุ้นขั้นพื้นฐาน (บาทต่อหุ้น)</t>
  </si>
  <si>
    <t xml:space="preserve">ข้อมูลทางการเงินรวม </t>
  </si>
  <si>
    <t>รวมองค์ประกอบ</t>
  </si>
  <si>
    <t>ทุนที่ออกและ</t>
  </si>
  <si>
    <t xml:space="preserve"> ส่วนเกิน</t>
  </si>
  <si>
    <t xml:space="preserve"> สำรอง</t>
  </si>
  <si>
    <t>ยังไม่ได้</t>
  </si>
  <si>
    <t>อื่นของส่วนของ</t>
  </si>
  <si>
    <t>รวมส่วนของ</t>
  </si>
  <si>
    <t>ส่วนได้เสียที่ไม่มี</t>
  </si>
  <si>
    <t>รวม</t>
  </si>
  <si>
    <t>ชำระแล้ว</t>
  </si>
  <si>
    <t>มูลค่าหุ้น</t>
  </si>
  <si>
    <t>ตามกฎหมาย</t>
  </si>
  <si>
    <t>จัดสรร</t>
  </si>
  <si>
    <t>อำนาจควบคุม</t>
  </si>
  <si>
    <t xml:space="preserve"> ทุนที่ออกและ</t>
  </si>
  <si>
    <t xml:space="preserve"> ส่วนเกินมูลค่าหุ้น</t>
  </si>
  <si>
    <t xml:space="preserve">งบกระแสเงินสด </t>
  </si>
  <si>
    <t>กระแสเงินสดจากกิจกรรมดำเนินงาน</t>
  </si>
  <si>
    <t>กำไรก่อนภาษีเงินได้สำหรับงวด</t>
  </si>
  <si>
    <t xml:space="preserve">   จากกิจกรรมดำเนินงาน</t>
  </si>
  <si>
    <t xml:space="preserve">   </t>
  </si>
  <si>
    <t>- ค่าเสื่อมราคาและค่าตัดจำหน่าย</t>
  </si>
  <si>
    <t>- ดอกเบี้ยรับ</t>
  </si>
  <si>
    <t>- ต้นทุนทางการเงิน</t>
  </si>
  <si>
    <t>- ค่าใช้จ่ายผลประโยชน์พนักงานหลังการเกษียณอายุ</t>
  </si>
  <si>
    <t>- ค่าตัดจำหน่ายรายได้ค่าเช่าที่ดินรับล่วงหน้า</t>
  </si>
  <si>
    <t>กระแสเงินสดก่อนการเปลี่ยนแปลงของสินทรัพย์</t>
  </si>
  <si>
    <t>และหนี้สินดำเนินงาน</t>
  </si>
  <si>
    <t>การเปลี่ยนแปลงของสินทรัพย์และหนี้สินดำเนินงาน</t>
  </si>
  <si>
    <t>- ลูกหนี้การค้า</t>
  </si>
  <si>
    <t>- ลูกหนี้อื่น</t>
  </si>
  <si>
    <t>- สินค้าคงเหลือ</t>
  </si>
  <si>
    <t>- สินทรัพย์ไม่หมุนเวียนอื่น</t>
  </si>
  <si>
    <t>- เจ้าหนี้การค้า</t>
  </si>
  <si>
    <t>- เจ้าหนี้อื่น</t>
  </si>
  <si>
    <t>- จ่ายภาษีเงินได้</t>
  </si>
  <si>
    <t>งบกระแสเงินสด</t>
  </si>
  <si>
    <t>กระแสเงินสดจากกิจกรรมลงทุน</t>
  </si>
  <si>
    <t>เงินสดจ่ายเพื่อลงทุนในบริษัทย่อย</t>
  </si>
  <si>
    <t>เงินสดจ่ายซื้ออสังหาริมทรัพย์เพื่อการลงทุน</t>
  </si>
  <si>
    <t>เงินสดจ่ายซื้อที่ดิน อาคารและอุปกรณ์</t>
  </si>
  <si>
    <t>เงินสดรับจากดอกเบี้ย</t>
  </si>
  <si>
    <t>กระแสเงินสดจากกิจกรรมจัดหาเงิน</t>
  </si>
  <si>
    <t>เงินสดรับจากเงินกู้ยืมระยะสั้นจากสถาบันการเงิน</t>
  </si>
  <si>
    <t>เงินสดจ่ายคืนเงินกู้ยืมระยะสั้นจากสถาบันการเงิน</t>
  </si>
  <si>
    <t>เงินสดจ่ายคืนเงินกู้ยืมระยะยาวจากสถาบันการเงิน</t>
  </si>
  <si>
    <t>เงินสดจ่ายค่าดอกเบี้ย</t>
  </si>
  <si>
    <t>ยอดคงเหลือต้นงวด</t>
  </si>
  <si>
    <t>ยอดคงเหลือปลายงวด</t>
  </si>
  <si>
    <t>เงินสดและรายการเทียบเท่าเงินสด ประกอบด้วย</t>
  </si>
  <si>
    <t>- เงินสดในมือและเงินฝากสถาบันการเงิน</t>
  </si>
  <si>
    <t>ที่ครบกำหนดภายในสามเดือน</t>
  </si>
  <si>
    <t>- เงินปันผลรับ</t>
  </si>
  <si>
    <t>เงินสดรับจากเงินปันผล</t>
  </si>
  <si>
    <t>- ประมาณการรื้อถอน</t>
  </si>
  <si>
    <t>ข้อมูลทางการเงินเฉพาะกิจการ</t>
  </si>
  <si>
    <t>งบแสดงการเปลี่ยนแปลงส่วนของเจ้าของ</t>
  </si>
  <si>
    <t>ส่วนของผู้เป็นเจ้าของของบริษัทใหญ่</t>
  </si>
  <si>
    <t>ผู้เป็นเจ้าของ</t>
  </si>
  <si>
    <t>ของบริษัทใหญ่</t>
  </si>
  <si>
    <t>เจ้าของ</t>
  </si>
  <si>
    <t>รวมส่วนของผู้เป็นเจ้าของของบริษัทใหญ่</t>
  </si>
  <si>
    <t>อสังหาริมทรัพย์เพื่อการลงทุน สุทธิ</t>
  </si>
  <si>
    <t>เงินลงทุนในการร่วมค้า</t>
  </si>
  <si>
    <t>ค่าความนิยม</t>
  </si>
  <si>
    <t>เงินสดจ่ายซื้อสินทรัพย์ไม่มีตัวตน</t>
  </si>
  <si>
    <t>หนี้สินไม่หมุนเวียนอื่น</t>
  </si>
  <si>
    <t>เบ็ดเสร็จอื่นจาก</t>
  </si>
  <si>
    <t>บริษัทร่วมและ</t>
  </si>
  <si>
    <t>การร่วมค้า</t>
  </si>
  <si>
    <t>รายการที่จะจัดประเภทรายการใหม่ไปยัง</t>
  </si>
  <si>
    <t>รายได้ค่าเช่าที่ดินรับล่วงหน้าจากกิจการที่เกี่ยวข้องกัน</t>
  </si>
  <si>
    <t>กำไร (ขาดทุน) เบ็ดเสร็จอื่น</t>
  </si>
  <si>
    <t>ส่วนแบ่ง</t>
  </si>
  <si>
    <t>กำไร (ขาดทุน)</t>
  </si>
  <si>
    <t>รายได้จากการขายและการให้บริการ</t>
  </si>
  <si>
    <t>ในบริษัทย่อย</t>
  </si>
  <si>
    <t>สัดส่วนการถือหุ้น</t>
  </si>
  <si>
    <t>หุ้นกู้ที่ถึงกำหนดชำระภายในหนึ่งปี สุทธิ</t>
  </si>
  <si>
    <t>ผลต่างของอัตรา</t>
  </si>
  <si>
    <t>แลกเปลี่ยนจากการ</t>
  </si>
  <si>
    <t>- หนี้สินไม่หมุนเวียนอื่น</t>
  </si>
  <si>
    <t>เงินสดรับจากเงินกู้ยืมระยะยาวจากสถาบันการเงิน</t>
  </si>
  <si>
    <t>การแบ่งปันกำไร (ขาดทุน)</t>
  </si>
  <si>
    <t>เงินสดได้มาจาก (ใช้ไปใน) การดำเนินงาน</t>
  </si>
  <si>
    <t>เงินสดสุทธิได้มาจาก (ใช้ไปใน) กิจกรรมดำเนินงาน</t>
  </si>
  <si>
    <t>ลูกหนี้การค้า สุทธิ</t>
  </si>
  <si>
    <t>สินทรัพย์ไม่หมุนเวียนอื่น สุทธิ</t>
  </si>
  <si>
    <t>การแบ่งปันกำไร (ขาดทุน) เบ็ดเสร็จรวม</t>
  </si>
  <si>
    <t>กำไร (ขาดทุน) เบ็ดเสร็จรวมสำหรับงวด</t>
  </si>
  <si>
    <t>เงินลงทุนในบริษัทร่วม</t>
  </si>
  <si>
    <t>เงินสดและรายการเทียบเท่าเงินสดเพิ่มขึ้น (ลดลง) สุทธิ</t>
  </si>
  <si>
    <t>จากส่วนได้เสียที่ไม่มีอำนาจควบคุม</t>
  </si>
  <si>
    <t>การวัดมูลค่าใหม่</t>
  </si>
  <si>
    <t>ของภาระผูกพัน</t>
  </si>
  <si>
    <t>ผลประโยชน์</t>
  </si>
  <si>
    <t>พนักงาน</t>
  </si>
  <si>
    <t>เงินสดจ่ายค่าดอกเบี้ยที่รวมอยู่ในที่ดิน อาคารและอุปกรณ์</t>
  </si>
  <si>
    <t>ผลกระทบของการเปลี่ยนแปลงอัตราแลกเปลี่ยน</t>
  </si>
  <si>
    <t>พ.ศ. 2563</t>
  </si>
  <si>
    <t>ยอดคงเหลือต้นงวด ณ วันที่ 1 มกราคม พ.ศ. 2563</t>
  </si>
  <si>
    <t xml:space="preserve">   จากกิจการที่เกี่ยวข้องกัน</t>
  </si>
  <si>
    <t>สินทรัพย์ทางการเงินที่วัดมูลค่าด้วย</t>
  </si>
  <si>
    <t>หนี้สินอนุพันธ์ทางการเงิน</t>
  </si>
  <si>
    <t>หนี้สินตามสัญญาเช่า สุทธิ</t>
  </si>
  <si>
    <t>หนี้สินตามสัญญาเช่า</t>
  </si>
  <si>
    <t>- ส่วนแบ่งขาดทุนจากเงินลงทุนในบริษัทร่วมและการร่วมค้า</t>
  </si>
  <si>
    <t xml:space="preserve">  (รวมเงินประกันผลงานการก่อสร้าง)</t>
  </si>
  <si>
    <t>การเปลี่ยนแปลง</t>
  </si>
  <si>
    <t>ส่วนต่ำจาก</t>
  </si>
  <si>
    <t>สินทรัพย์สิทธิการใช้ สุทธิ</t>
  </si>
  <si>
    <t>รายการปรับปรุงกำไรก่อนภาษีเงินได้เป็นเงินสดสุทธิ</t>
  </si>
  <si>
    <t xml:space="preserve">การเปลี่ยนแปลงในส่วนของเจ้าของสำหรับงวด </t>
  </si>
  <si>
    <t>ทางการเงิน</t>
  </si>
  <si>
    <t>แปลงค่าข้อมูล</t>
  </si>
  <si>
    <t>มูลค่ายุติธรรม</t>
  </si>
  <si>
    <t>ข้อมูลเพิ่มเติมเกี่ยวกับกระแสเงินสด</t>
  </si>
  <si>
    <t>ในตราสารทุน</t>
  </si>
  <si>
    <t>ของเงินลงทุน</t>
  </si>
  <si>
    <t>การซื้อเงินลงทุนในบริษัทย่อยทางอ้อม</t>
  </si>
  <si>
    <t>หนี้สินภาษีเงินได้รอการตัดบัญชี</t>
  </si>
  <si>
    <t>ส่วนที่เป็นของผู้เป็นเจ้าของของบริษัทใหญ่</t>
  </si>
  <si>
    <t>ส่วนที่เป็นของส่วนได้เสียที่ไม่มีอำนาจควบคุม</t>
  </si>
  <si>
    <t>ของเงินสดและรายการเทียบเท่าเงินสด</t>
  </si>
  <si>
    <t>เงินให้กู้ยืมระยะสั้นแก่กิจการอื่น</t>
  </si>
  <si>
    <t>และกิจการที่เกี่ยวข้องกัน สุทธิ</t>
  </si>
  <si>
    <t>30 มิถุนายน</t>
  </si>
  <si>
    <t>ยอดคงเหลือปลายงวด ณ วันที่ 30 มิถุนายน พ.ศ. 2563</t>
  </si>
  <si>
    <t>เงินปันผลจ่าย</t>
  </si>
  <si>
    <t>- ขาดทุนจากการตัดจำหน่ายอุปกรณ์</t>
  </si>
  <si>
    <t>เงินสดจ่ายเพื่อลงทุนในบริษัทร่วม</t>
  </si>
  <si>
    <t>เงินสดจ่ายเงินปันผล</t>
  </si>
  <si>
    <t>รายการที่จะไม่จัดประเภทรายการใหม่ไปยัง</t>
  </si>
  <si>
    <t>รวมรายการที่จะไม่จัดประเภทรายการใหม่ไปยัง</t>
  </si>
  <si>
    <t>กำไรจากการวัดมูลค่าเครื่องมือทางการเงิน สุทธิ</t>
  </si>
  <si>
    <t>เงินสดรับจากการซื้อบริษัทย่อยทางอ้อม</t>
  </si>
  <si>
    <t>เงินสดจ่ายซื้อเงินลงทุนในบริษัทย่อยทางอ้อม</t>
  </si>
  <si>
    <t>รวมรายการที่จะจัดประเภทรายการใหม่ไปยัง</t>
  </si>
  <si>
    <t>กำไร (ขาดทุน) เบ็ดเสร็จอื่นสำหรับงวด สุทธิจากภาษี</t>
  </si>
  <si>
    <t>- กำไรจากการเปลี่ยนแปลงสัดส่วนการลงทุนในบริษัทร่วม</t>
  </si>
  <si>
    <t>เงินสดจ่ายชำระเงินต้นของหนี้สินสัญญาเช่า</t>
  </si>
  <si>
    <t>ผ่านกำไรขาดทุนเบ็ดเสร็จอื่น</t>
  </si>
  <si>
    <t>ภาษีเงินได้ของรายการที่จะไม่จัดประเภทรายการใหม่</t>
  </si>
  <si>
    <t xml:space="preserve">  ข้อมูลทางการเงิน</t>
  </si>
  <si>
    <t>เงินสดจ่ายเงินให้กู้ยืมระยะสั้นแก่กิจการที่เกี่ยวข้องกัน</t>
  </si>
  <si>
    <t>เงินสดรับจากเงินให้กู้ยืมระยะยาวแก่กิจการที่เกี่ยวข้องกัน</t>
  </si>
  <si>
    <t>เงินสดจ่ายเพื่อลงทุนในสินทรัพย์ทางการเงินที่วัดด้วยมูลค่ายุติธรรม</t>
  </si>
  <si>
    <t>เงินสดรับจากรายได้ค่าเช่าที่ดินรับล่วงหน้าจากกิจการที่เกี่ยวข้องกัน</t>
  </si>
  <si>
    <t xml:space="preserve">  ไปยังกำไรหรือขาดทุนในภายหลัง</t>
  </si>
  <si>
    <t>ผลต่างของอัตราแลกเปลี่ยนจากการแปลงค่า</t>
  </si>
  <si>
    <t>ภาษีเงินได้ของรายการที่จะจัดประเภทรายการใหม่</t>
  </si>
  <si>
    <t>การออกหุ้นของบริษัทย่อยให้ส่วนได้เสียที่ไม่มีอำนาจควบคุม</t>
  </si>
  <si>
    <t>ส่วนแบ่งขาดทุนจากเงินลงทุน</t>
  </si>
  <si>
    <t>- กำไรจากการวัดมูลค่ายุติธรรมของเครื่องมือทางการเงิน</t>
  </si>
  <si>
    <t xml:space="preserve">- หุ้นสามัญจำนวน 3,730,000,000 หุ้น </t>
  </si>
  <si>
    <t>พ.ศ. 2564</t>
  </si>
  <si>
    <t>ลูกหนี้อื่น สุทธิ</t>
  </si>
  <si>
    <t>เงินให้กู้ยืมระยะยาวแก่กิจการอื่นและ</t>
  </si>
  <si>
    <t>กิจการที่เกี่ยวข้องกันที่ถึงกำหนดชำระภายในหนึ่งปี</t>
  </si>
  <si>
    <t>กิจการที่เกี่ยวข้องกัน</t>
  </si>
  <si>
    <t>เงินกู้ยืมระยะสั้นจากสถาบันการเงิน สุทธิ</t>
  </si>
  <si>
    <t>เงินกู้ยืมระยะสั้นจากกิจการอื่นและ</t>
  </si>
  <si>
    <r>
      <t xml:space="preserve">หนี้สินและส่วนของเจ้าของ </t>
    </r>
    <r>
      <rPr>
        <sz val="13"/>
        <rFont val="Browallia New"/>
        <family val="2"/>
      </rPr>
      <t>(ต่อ)</t>
    </r>
  </si>
  <si>
    <t>ณ วันที่ 30 มิถุนายน พ.ศ. 2564</t>
  </si>
  <si>
    <t>สำหรับงวดสามเดือนสิ้นสุดวันที่ 30 มิถุนายน พ.ศ. 2564</t>
  </si>
  <si>
    <t>สำหรับงวดหกเดือนสิ้นสุดวันที่ 30 มิถุนายน พ.ศ. 2564</t>
  </si>
  <si>
    <t>ยอดคงเหลือต้นงวด ณ วันที่ 1 มกราคม พ.ศ. 2564</t>
  </si>
  <si>
    <t>ยอดคงเหลือปลายงวด ณ วันที่ 30 มิถุนายน พ.ศ. 2564</t>
  </si>
  <si>
    <t>กำไร (ขาดทุน) จากการวัดมูลค่าเงินลงทุนในตราสารทุน</t>
  </si>
  <si>
    <t>ส่วนแบ่งกำไร (ขาดทุน) เบ็ดเสร็จอื่นจากบริษัทร่วม</t>
  </si>
  <si>
    <t xml:space="preserve">  และการร่วมค้าตามวิธีส่วนได้เสีย สุทธิ</t>
  </si>
  <si>
    <t>- ขาดทุนจากการตัดจำหน่ายสินทรัพย์ไม่มีตัวตน</t>
  </si>
  <si>
    <t>เงินสดจ่ายเงินให้กู้ยืมระยะยาวแก่กิจการที่เกี่ยวข้องกัน</t>
  </si>
  <si>
    <t>เงินสดรับจากเงินกู้ยืมระยะสั้นจากบุคคลอื่นและกิจการที่เกี่ยวข้องกัน</t>
  </si>
  <si>
    <t>เงินสดจ่ายค่าธรรมเนียมในการจัดหาเงินกู้ยืมระยะยาว</t>
  </si>
  <si>
    <t>- การเปลี่ยนแปลงในเจ้าหนี้ค่าก่อสร้างและซื้อสินทรัพย์</t>
  </si>
  <si>
    <t xml:space="preserve">   และการประเมินหนี้สินตามสัญญาเช่าใหม่</t>
  </si>
  <si>
    <t>การเปลี่ยนแปลงสัดส่วนการลงทุนในบริษัทย่อย</t>
  </si>
  <si>
    <t>กำไรจากอัตราแลกเปลี่ยน สุทธิ</t>
  </si>
  <si>
    <t>- กำไรจากอัตราแลกเปลี่ยนที่ยังไม่เกิดขึ้น</t>
  </si>
  <si>
    <t>เงินสดสุทธิใช้ไปในกิจกรรมจัดหาเงิน</t>
  </si>
  <si>
    <t>-</t>
  </si>
  <si>
    <t xml:space="preserve">  ด้วยมูลค่ายุติธรรมผ่านกำไรขาดทุนเบ็ดเสร็จอื่น สุทธิ</t>
  </si>
  <si>
    <t>การเพิ่มทุนและเรียกชำระของบริษัทย่อย</t>
  </si>
  <si>
    <t>ในบริษัทร่วมและการร่วมค้า สุทธิ</t>
  </si>
  <si>
    <t>- (กลับรายการ) ผลขาดทุนจากการด้อยค่าของสินทรัพย์</t>
  </si>
  <si>
    <t>- ค่าเผื่อการปรับลดมูลค่าของสินค้าคงเหลือ</t>
  </si>
  <si>
    <t>เงินสดจ่ายเพื่อลงทุนในการร่วมค้า</t>
  </si>
  <si>
    <t>เงินสดรับชำระค่าหุ้นสามัญของบริษัทย่อย</t>
  </si>
  <si>
    <t>เงินสดสุทธิได้มาจาก (ใช้ไปใน) กิจกรรมลงทุน</t>
  </si>
  <si>
    <t>เงินสดจ่ายคืนเงินกู้ยืมระยะสั้นจากกิจการที่เกี่ยวข้องกัน</t>
  </si>
  <si>
    <t>- จัดประเภทค่าธรรมเนียมในการจัดหาเงินกู้รอตัดบัญชีใหม่</t>
  </si>
  <si>
    <t>มูลค่ายุติธรรมผ่านกำไรขาดทุนเบ็ดเสร็จอื่น สุทธิ</t>
  </si>
  <si>
    <t>- ขาดทุน (กำไร) จากการจำหน่ายที่ดิน อาคาร และอุปกรณ์</t>
  </si>
  <si>
    <t>- การได้มาของสินทรัพย์สิทธิการใช้ในระหว่างงวด</t>
  </si>
  <si>
    <t>เงินสดรับจากการจำหน่ายที่ดิน อาคาร และอุปกรณ์</t>
  </si>
  <si>
    <t>เงินสดรับจากเงินให้กู้ยืมระยะสั้นแก่กิจการที่เกี่ยวข้องกัน</t>
  </si>
  <si>
    <t>ต้นทุนจากการขายและการให้บริการ</t>
  </si>
  <si>
    <t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</si>
</sst>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#,##0;\(#,##0\)"/>
    <numFmt numFmtId="167" formatCode="#,##0;\(#,##0\);\-"/>
    <numFmt numFmtId="168" formatCode="#,##0.0;\(#,##0.0\)"/>
    <numFmt numFmtId="169" formatCode="#,##0.00;\(#,##0.00\);\-"/>
    <numFmt numFmtId="170" formatCode="_-* #,##0_-;\-* #,##0_-;_-* &quot;-&quot;??_-;_-@_-"/>
    <numFmt numFmtId="171" formatCode="[$$]#,##0.00_);\([$$]#,##0.00\)"/>
    <numFmt numFmtId="172" formatCode="#,##0.0;\(#,##0.0\);\-"/>
    <numFmt numFmtId="173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rdia New"/>
      <family val="2"/>
    </font>
    <font>
      <sz val="10"/>
      <name val="Arial"/>
      <family val="2"/>
    </font>
    <font>
      <sz val="14"/>
      <name val="Cordia New"/>
      <family val="2"/>
    </font>
    <font>
      <sz val="14"/>
      <color indexed="8"/>
      <name val="Browallia New"/>
      <family val="2"/>
    </font>
    <font>
      <b/>
      <sz val="13"/>
      <name val="Browallia New"/>
      <family val="2"/>
    </font>
    <font>
      <sz val="13"/>
      <name val="Browallia New"/>
      <family val="2"/>
    </font>
    <font>
      <sz val="12"/>
      <name val="Browallia New"/>
      <family val="2"/>
    </font>
    <font>
      <b/>
      <sz val="12"/>
      <name val="Browallia New"/>
      <family val="2"/>
    </font>
    <font>
      <sz val="13"/>
      <color indexed="8"/>
      <name val="Browallia Ne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4"/>
      <color rgb="FF000000"/>
      <name val="Browallia New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Browall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AFAF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  <border>
      <left/>
      <right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171" fontId="39" fillId="0" borderId="0" applyAlignment="0"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28">
    <xf numFmtId="0" fontId="0" fillId="0" borderId="0" xfId="0" applyFont="1" applyAlignment="1">
      <alignment/>
    </xf>
    <xf numFmtId="166" fontId="6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left" vertical="center"/>
    </xf>
    <xf numFmtId="167" fontId="7" fillId="0" borderId="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vertical="center"/>
    </xf>
    <xf numFmtId="166" fontId="6" fillId="0" borderId="10" xfId="0" applyNumberFormat="1" applyFont="1" applyFill="1" applyBorder="1" applyAlignment="1">
      <alignment horizontal="left" vertical="center"/>
    </xf>
    <xf numFmtId="166" fontId="7" fillId="0" borderId="1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left" vertical="center"/>
    </xf>
    <xf numFmtId="167" fontId="7" fillId="0" borderId="1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center" vertical="center"/>
    </xf>
    <xf numFmtId="166" fontId="6" fillId="0" borderId="10" xfId="0" applyNumberFormat="1" applyFont="1" applyFill="1" applyBorder="1" applyAlignment="1">
      <alignment horizontal="center" vertical="center"/>
    </xf>
    <xf numFmtId="166" fontId="7" fillId="33" borderId="0" xfId="0" applyNumberFormat="1" applyFont="1" applyFill="1" applyBorder="1" applyAlignment="1">
      <alignment vertical="center"/>
    </xf>
    <xf numFmtId="167" fontId="7" fillId="33" borderId="0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left" vertical="center"/>
    </xf>
    <xf numFmtId="164" fontId="7" fillId="0" borderId="0" xfId="0" applyNumberFormat="1" applyFont="1" applyFill="1" applyBorder="1" applyAlignment="1">
      <alignment horizontal="center" vertical="center"/>
    </xf>
    <xf numFmtId="167" fontId="7" fillId="33" borderId="0" xfId="0" applyNumberFormat="1" applyFont="1" applyFill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Fill="1" applyAlignment="1">
      <alignment horizontal="right" vertical="center"/>
    </xf>
    <xf numFmtId="167" fontId="7" fillId="33" borderId="10" xfId="0" applyNumberFormat="1" applyFont="1" applyFill="1" applyBorder="1" applyAlignment="1">
      <alignment horizontal="right"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horizontal="right" vertical="center"/>
    </xf>
    <xf numFmtId="168" fontId="7" fillId="0" borderId="0" xfId="0" applyNumberFormat="1" applyFont="1" applyFill="1" applyBorder="1" applyAlignment="1">
      <alignment horizontal="center" vertical="center"/>
    </xf>
    <xf numFmtId="166" fontId="7" fillId="0" borderId="10" xfId="0" applyNumberFormat="1" applyFont="1" applyFill="1" applyBorder="1" applyAlignment="1">
      <alignment horizontal="right" vertical="center"/>
    </xf>
    <xf numFmtId="167" fontId="7" fillId="33" borderId="11" xfId="0" applyNumberFormat="1" applyFont="1" applyFill="1" applyBorder="1" applyAlignment="1">
      <alignment horizontal="right" vertical="center"/>
    </xf>
    <xf numFmtId="167" fontId="7" fillId="0" borderId="11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left" vertical="center"/>
    </xf>
    <xf numFmtId="164" fontId="7" fillId="0" borderId="10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 quotePrefix="1">
      <alignment horizontal="left" vertical="center"/>
    </xf>
    <xf numFmtId="164" fontId="6" fillId="0" borderId="0" xfId="0" applyNumberFormat="1" applyFont="1" applyFill="1" applyBorder="1" applyAlignment="1">
      <alignment horizontal="right" vertical="center"/>
    </xf>
    <xf numFmtId="166" fontId="7" fillId="0" borderId="0" xfId="62" applyNumberFormat="1" applyFont="1" applyFill="1" applyBorder="1" applyAlignment="1">
      <alignment horizontal="left" vertical="center"/>
      <protection/>
    </xf>
    <xf numFmtId="166" fontId="7" fillId="0" borderId="0" xfId="62" applyNumberFormat="1" applyFont="1" applyFill="1" applyBorder="1" applyAlignment="1">
      <alignment horizontal="center" vertical="center"/>
      <protection/>
    </xf>
    <xf numFmtId="167" fontId="7" fillId="33" borderId="0" xfId="62" applyNumberFormat="1" applyFont="1" applyFill="1" applyBorder="1" applyAlignment="1">
      <alignment horizontal="right" vertical="center"/>
      <protection/>
    </xf>
    <xf numFmtId="164" fontId="7" fillId="0" borderId="0" xfId="62" applyNumberFormat="1" applyFont="1" applyFill="1" applyBorder="1" applyAlignment="1">
      <alignment horizontal="right" vertical="center"/>
      <protection/>
    </xf>
    <xf numFmtId="167" fontId="7" fillId="0" borderId="0" xfId="62" applyNumberFormat="1" applyFont="1" applyFill="1" applyBorder="1" applyAlignment="1">
      <alignment horizontal="right" vertical="center"/>
      <protection/>
    </xf>
    <xf numFmtId="166" fontId="7" fillId="0" borderId="0" xfId="62" applyNumberFormat="1" applyFont="1" applyFill="1" applyBorder="1" applyAlignment="1">
      <alignment vertical="center"/>
      <protection/>
    </xf>
    <xf numFmtId="166" fontId="7" fillId="33" borderId="0" xfId="62" applyNumberFormat="1" applyFont="1" applyFill="1" applyBorder="1" applyAlignment="1">
      <alignment vertical="center"/>
      <protection/>
    </xf>
    <xf numFmtId="167" fontId="7" fillId="33" borderId="10" xfId="62" applyNumberFormat="1" applyFont="1" applyFill="1" applyBorder="1" applyAlignment="1">
      <alignment horizontal="right" vertical="center"/>
      <protection/>
    </xf>
    <xf numFmtId="167" fontId="7" fillId="0" borderId="10" xfId="62" applyNumberFormat="1" applyFont="1" applyFill="1" applyBorder="1" applyAlignment="1">
      <alignment horizontal="right" vertical="center"/>
      <protection/>
    </xf>
    <xf numFmtId="164" fontId="7" fillId="0" borderId="0" xfId="62" applyNumberFormat="1" applyFont="1" applyFill="1" applyBorder="1" applyAlignment="1">
      <alignment horizontal="left" vertical="center"/>
      <protection/>
    </xf>
    <xf numFmtId="164" fontId="7" fillId="0" borderId="0" xfId="62" applyNumberFormat="1" applyFont="1" applyFill="1" applyBorder="1" applyAlignment="1">
      <alignment horizontal="center" vertical="center"/>
      <protection/>
    </xf>
    <xf numFmtId="166" fontId="7" fillId="0" borderId="0" xfId="59" applyNumberFormat="1" applyFont="1" applyFill="1" applyBorder="1" applyAlignment="1" quotePrefix="1">
      <alignment horizontal="left" vertical="center"/>
      <protection/>
    </xf>
    <xf numFmtId="166" fontId="7" fillId="0" borderId="0" xfId="59" applyNumberFormat="1" applyFont="1" applyFill="1" applyBorder="1" applyAlignment="1">
      <alignment horizontal="left" vertical="center"/>
      <protection/>
    </xf>
    <xf numFmtId="166" fontId="6" fillId="0" borderId="0" xfId="59" applyNumberFormat="1" applyFont="1" applyFill="1" applyBorder="1" applyAlignment="1">
      <alignment horizontal="left" vertical="center"/>
      <protection/>
    </xf>
    <xf numFmtId="166" fontId="7" fillId="0" borderId="0" xfId="62" applyNumberFormat="1" applyFont="1" applyFill="1" applyBorder="1" applyAlignment="1" quotePrefix="1">
      <alignment vertical="center"/>
      <protection/>
    </xf>
    <xf numFmtId="169" fontId="7" fillId="0" borderId="0" xfId="62" applyNumberFormat="1" applyFont="1" applyFill="1" applyBorder="1" applyAlignment="1">
      <alignment horizontal="right" vertical="center"/>
      <protection/>
    </xf>
    <xf numFmtId="169" fontId="7" fillId="33" borderId="0" xfId="0" applyNumberFormat="1" applyFont="1" applyFill="1" applyBorder="1" applyAlignment="1">
      <alignment horizontal="right" vertical="center"/>
    </xf>
    <xf numFmtId="169" fontId="7" fillId="0" borderId="0" xfId="0" applyNumberFormat="1" applyFont="1" applyFill="1" applyBorder="1" applyAlignment="1">
      <alignment horizontal="right" vertical="center"/>
    </xf>
    <xf numFmtId="167" fontId="6" fillId="33" borderId="0" xfId="0" applyNumberFormat="1" applyFont="1" applyFill="1" applyBorder="1" applyAlignment="1">
      <alignment horizontal="right" vertical="center"/>
    </xf>
    <xf numFmtId="169" fontId="7" fillId="33" borderId="0" xfId="59" applyNumberFormat="1" applyFont="1" applyFill="1" applyBorder="1" applyAlignment="1">
      <alignment horizontal="right" vertical="center"/>
      <protection/>
    </xf>
    <xf numFmtId="164" fontId="7" fillId="0" borderId="0" xfId="59" applyNumberFormat="1" applyFont="1" applyFill="1" applyBorder="1" applyAlignment="1">
      <alignment horizontal="left" vertical="center"/>
      <protection/>
    </xf>
    <xf numFmtId="169" fontId="7" fillId="0" borderId="0" xfId="59" applyNumberFormat="1" applyFont="1" applyFill="1" applyBorder="1" applyAlignment="1">
      <alignment horizontal="right" vertical="center"/>
      <protection/>
    </xf>
    <xf numFmtId="164" fontId="7" fillId="0" borderId="0" xfId="59" applyNumberFormat="1" applyFont="1" applyFill="1" applyBorder="1" applyAlignment="1">
      <alignment horizontal="center" vertical="center"/>
      <protection/>
    </xf>
    <xf numFmtId="10" fontId="7" fillId="33" borderId="0" xfId="66" applyNumberFormat="1" applyFont="1" applyFill="1" applyBorder="1" applyAlignment="1">
      <alignment horizontal="right" vertical="center"/>
    </xf>
    <xf numFmtId="10" fontId="7" fillId="0" borderId="0" xfId="66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right" vertical="center"/>
    </xf>
    <xf numFmtId="167" fontId="6" fillId="0" borderId="10" xfId="44" applyNumberFormat="1" applyFont="1" applyFill="1" applyBorder="1" applyAlignment="1">
      <alignment horizontal="right" vertical="center" wrapText="1"/>
    </xf>
    <xf numFmtId="167" fontId="6" fillId="0" borderId="0" xfId="44" applyNumberFormat="1" applyFont="1" applyFill="1" applyBorder="1" applyAlignment="1">
      <alignment horizontal="right" vertical="center" wrapText="1"/>
    </xf>
    <xf numFmtId="167" fontId="6" fillId="0" borderId="10" xfId="59" applyNumberFormat="1" applyFont="1" applyFill="1" applyBorder="1" applyAlignment="1">
      <alignment horizontal="right" vertical="center" wrapText="1"/>
      <protection/>
    </xf>
    <xf numFmtId="166" fontId="6" fillId="0" borderId="0" xfId="58" applyNumberFormat="1" applyFont="1" applyFill="1" applyBorder="1" applyAlignment="1">
      <alignment horizontal="left" vertical="center"/>
      <protection/>
    </xf>
    <xf numFmtId="166" fontId="7" fillId="0" borderId="0" xfId="58" applyNumberFormat="1" applyFont="1" applyFill="1" applyBorder="1" applyAlignment="1">
      <alignment horizontal="left" vertical="center"/>
      <protection/>
    </xf>
    <xf numFmtId="0" fontId="7" fillId="0" borderId="10" xfId="0" applyFont="1" applyFill="1" applyBorder="1" applyAlignment="1">
      <alignment horizontal="left" vertical="center" shrinkToFit="1"/>
    </xf>
    <xf numFmtId="0" fontId="7" fillId="0" borderId="10" xfId="0" applyFont="1" applyFill="1" applyBorder="1" applyAlignment="1">
      <alignment vertical="center"/>
    </xf>
    <xf numFmtId="164" fontId="7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167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right"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167" fontId="9" fillId="0" borderId="10" xfId="63" applyNumberFormat="1" applyFont="1" applyFill="1" applyBorder="1" applyAlignment="1">
      <alignment horizontal="right" vertical="center"/>
      <protection/>
    </xf>
    <xf numFmtId="0" fontId="9" fillId="0" borderId="10" xfId="63" applyFont="1" applyFill="1" applyBorder="1" applyAlignment="1">
      <alignment horizontal="right" vertical="center"/>
      <protection/>
    </xf>
    <xf numFmtId="0" fontId="9" fillId="0" borderId="10" xfId="63" applyNumberFormat="1" applyFont="1" applyFill="1" applyBorder="1" applyAlignment="1">
      <alignment horizontal="right" vertical="center"/>
      <protection/>
    </xf>
    <xf numFmtId="0" fontId="8" fillId="0" borderId="0" xfId="63" applyFont="1" applyFill="1" applyAlignment="1">
      <alignment vertical="center"/>
      <protection/>
    </xf>
    <xf numFmtId="167" fontId="9" fillId="0" borderId="0" xfId="63" applyNumberFormat="1" applyFont="1" applyFill="1" applyBorder="1" applyAlignment="1">
      <alignment vertical="center"/>
      <protection/>
    </xf>
    <xf numFmtId="167" fontId="9" fillId="0" borderId="0" xfId="63" applyNumberFormat="1" applyFont="1" applyFill="1" applyBorder="1" applyAlignment="1">
      <alignment horizontal="right" vertical="center"/>
      <protection/>
    </xf>
    <xf numFmtId="165" fontId="9" fillId="0" borderId="0" xfId="44" applyFont="1" applyFill="1" applyAlignment="1">
      <alignment horizontal="right" vertical="center"/>
    </xf>
    <xf numFmtId="167" fontId="9" fillId="0" borderId="0" xfId="44" applyNumberFormat="1" applyFont="1" applyFill="1" applyAlignment="1">
      <alignment horizontal="right" vertical="center"/>
    </xf>
    <xf numFmtId="0" fontId="9" fillId="0" borderId="0" xfId="63" applyFont="1" applyFill="1" applyBorder="1" applyAlignment="1">
      <alignment vertical="center"/>
      <protection/>
    </xf>
    <xf numFmtId="167" fontId="8" fillId="0" borderId="0" xfId="63" applyNumberFormat="1" applyFont="1" applyFill="1" applyAlignment="1">
      <alignment horizontal="right" vertical="center"/>
      <protection/>
    </xf>
    <xf numFmtId="167" fontId="9" fillId="0" borderId="0" xfId="44" applyNumberFormat="1" applyFont="1" applyFill="1" applyBorder="1" applyAlignment="1">
      <alignment horizontal="center" vertical="center"/>
    </xf>
    <xf numFmtId="0" fontId="9" fillId="0" borderId="0" xfId="59" applyFont="1" applyFill="1" applyBorder="1" applyAlignment="1">
      <alignment horizontal="right" vertical="center"/>
      <protection/>
    </xf>
    <xf numFmtId="0" fontId="9" fillId="0" borderId="0" xfId="59" applyFont="1" applyFill="1" applyAlignment="1">
      <alignment horizontal="right" vertical="center"/>
      <protection/>
    </xf>
    <xf numFmtId="167" fontId="9" fillId="0" borderId="0" xfId="58" applyNumberFormat="1" applyFont="1" applyFill="1" applyBorder="1" applyAlignment="1">
      <alignment horizontal="right" vertical="center"/>
      <protection/>
    </xf>
    <xf numFmtId="167" fontId="9" fillId="0" borderId="10" xfId="44" applyNumberFormat="1" applyFont="1" applyFill="1" applyBorder="1" applyAlignment="1">
      <alignment horizontal="center" vertical="center"/>
    </xf>
    <xf numFmtId="167" fontId="9" fillId="0" borderId="10" xfId="44" applyNumberFormat="1" applyFont="1" applyFill="1" applyBorder="1" applyAlignment="1">
      <alignment horizontal="right" vertical="center" wrapText="1"/>
    </xf>
    <xf numFmtId="165" fontId="9" fillId="0" borderId="0" xfId="44" applyFont="1" applyFill="1" applyBorder="1" applyAlignment="1">
      <alignment horizontal="right" vertical="center" wrapText="1"/>
    </xf>
    <xf numFmtId="167" fontId="9" fillId="0" borderId="0" xfId="44" applyNumberFormat="1" applyFont="1" applyFill="1" applyBorder="1" applyAlignment="1">
      <alignment horizontal="right" vertical="center" wrapText="1"/>
    </xf>
    <xf numFmtId="167" fontId="9" fillId="0" borderId="10" xfId="59" applyNumberFormat="1" applyFont="1" applyFill="1" applyBorder="1" applyAlignment="1">
      <alignment horizontal="right" vertical="center" wrapText="1"/>
      <protection/>
    </xf>
    <xf numFmtId="166" fontId="9" fillId="0" borderId="0" xfId="58" applyNumberFormat="1" applyFont="1" applyFill="1" applyBorder="1" applyAlignment="1">
      <alignment horizontal="left" vertical="center"/>
      <protection/>
    </xf>
    <xf numFmtId="167" fontId="8" fillId="0" borderId="0" xfId="42" applyNumberFormat="1" applyFont="1" applyFill="1" applyAlignment="1">
      <alignment vertical="center"/>
    </xf>
    <xf numFmtId="167" fontId="8" fillId="0" borderId="0" xfId="63" applyNumberFormat="1" applyFont="1" applyFill="1" applyAlignment="1">
      <alignment vertical="center"/>
      <protection/>
    </xf>
    <xf numFmtId="166" fontId="8" fillId="0" borderId="0" xfId="58" applyNumberFormat="1" applyFont="1" applyFill="1" applyBorder="1" applyAlignment="1">
      <alignment horizontal="left" vertical="center"/>
      <protection/>
    </xf>
    <xf numFmtId="164" fontId="8" fillId="0" borderId="0" xfId="63" applyNumberFormat="1" applyFont="1" applyFill="1" applyBorder="1" applyAlignment="1">
      <alignment horizontal="right" vertical="center"/>
      <protection/>
    </xf>
    <xf numFmtId="167" fontId="8" fillId="0" borderId="0" xfId="63" applyNumberFormat="1" applyFont="1" applyFill="1" applyBorder="1" applyAlignment="1">
      <alignment horizontal="right" vertical="center"/>
      <protection/>
    </xf>
    <xf numFmtId="167" fontId="8" fillId="0" borderId="0" xfId="42" applyNumberFormat="1" applyFont="1" applyFill="1" applyBorder="1" applyAlignment="1">
      <alignment horizontal="right" vertical="center"/>
    </xf>
    <xf numFmtId="166" fontId="8" fillId="0" borderId="0" xfId="58" applyNumberFormat="1" applyFont="1" applyFill="1" applyAlignment="1">
      <alignment vertical="center"/>
      <protection/>
    </xf>
    <xf numFmtId="167" fontId="8" fillId="0" borderId="0" xfId="42" applyNumberFormat="1" applyFont="1" applyFill="1" applyAlignment="1">
      <alignment horizontal="right" vertical="center"/>
    </xf>
    <xf numFmtId="167" fontId="8" fillId="33" borderId="0" xfId="42" applyNumberFormat="1" applyFont="1" applyFill="1" applyAlignment="1">
      <alignment vertical="center"/>
    </xf>
    <xf numFmtId="167" fontId="8" fillId="33" borderId="0" xfId="63" applyNumberFormat="1" applyFont="1" applyFill="1" applyAlignment="1">
      <alignment vertical="center"/>
      <protection/>
    </xf>
    <xf numFmtId="167" fontId="8" fillId="33" borderId="0" xfId="63" applyNumberFormat="1" applyFont="1" applyFill="1" applyAlignment="1">
      <alignment horizontal="right" vertical="center"/>
      <protection/>
    </xf>
    <xf numFmtId="167" fontId="8" fillId="33" borderId="10" xfId="63" applyNumberFormat="1" applyFont="1" applyFill="1" applyBorder="1" applyAlignment="1">
      <alignment horizontal="right" vertical="center"/>
      <protection/>
    </xf>
    <xf numFmtId="167" fontId="8" fillId="33" borderId="10" xfId="63" applyNumberFormat="1" applyFont="1" applyFill="1" applyBorder="1" applyAlignment="1">
      <alignment vertical="center"/>
      <protection/>
    </xf>
    <xf numFmtId="167" fontId="8" fillId="33" borderId="10" xfId="42" applyNumberFormat="1" applyFont="1" applyFill="1" applyBorder="1" applyAlignment="1">
      <alignment vertical="center"/>
    </xf>
    <xf numFmtId="167" fontId="8" fillId="33" borderId="0" xfId="63" applyNumberFormat="1" applyFont="1" applyFill="1" applyBorder="1" applyAlignment="1">
      <alignment horizontal="right" vertical="center"/>
      <protection/>
    </xf>
    <xf numFmtId="167" fontId="8" fillId="33" borderId="0" xfId="42" applyNumberFormat="1" applyFont="1" applyFill="1" applyBorder="1" applyAlignment="1">
      <alignment horizontal="right" vertical="center"/>
    </xf>
    <xf numFmtId="167" fontId="8" fillId="33" borderId="11" xfId="63" applyNumberFormat="1" applyFont="1" applyFill="1" applyBorder="1" applyAlignment="1">
      <alignment horizontal="right" vertical="center"/>
      <protection/>
    </xf>
    <xf numFmtId="166" fontId="7" fillId="0" borderId="0" xfId="58" applyNumberFormat="1" applyFont="1" applyFill="1" applyBorder="1" applyAlignment="1">
      <alignment horizontal="center" vertical="center"/>
      <protection/>
    </xf>
    <xf numFmtId="166" fontId="7" fillId="0" borderId="0" xfId="58" applyNumberFormat="1" applyFont="1" applyFill="1" applyBorder="1" applyAlignment="1">
      <alignment horizontal="right" vertical="center"/>
      <protection/>
    </xf>
    <xf numFmtId="166" fontId="7" fillId="0" borderId="10" xfId="58" applyNumberFormat="1" applyFont="1" applyFill="1" applyBorder="1" applyAlignment="1">
      <alignment horizontal="center" vertical="center"/>
      <protection/>
    </xf>
    <xf numFmtId="166" fontId="7" fillId="0" borderId="10" xfId="58" applyNumberFormat="1" applyFont="1" applyFill="1" applyBorder="1" applyAlignment="1">
      <alignment horizontal="right" vertical="center"/>
      <protection/>
    </xf>
    <xf numFmtId="166" fontId="7" fillId="0" borderId="10" xfId="58" applyNumberFormat="1" applyFont="1" applyFill="1" applyBorder="1" applyAlignment="1">
      <alignment horizontal="left" vertical="center"/>
      <protection/>
    </xf>
    <xf numFmtId="166" fontId="6" fillId="0" borderId="10" xfId="58" applyNumberFormat="1" applyFont="1" applyFill="1" applyBorder="1" applyAlignment="1">
      <alignment horizontal="right" vertical="center"/>
      <protection/>
    </xf>
    <xf numFmtId="166" fontId="7" fillId="0" borderId="0" xfId="58" applyNumberFormat="1" applyFont="1" applyFill="1" applyBorder="1" applyAlignment="1">
      <alignment vertical="center"/>
      <protection/>
    </xf>
    <xf numFmtId="166" fontId="6" fillId="0" borderId="0" xfId="58" applyNumberFormat="1" applyFont="1" applyFill="1" applyBorder="1" applyAlignment="1">
      <alignment horizontal="center" vertical="center"/>
      <protection/>
    </xf>
    <xf numFmtId="166" fontId="6" fillId="0" borderId="0" xfId="58" applyNumberFormat="1" applyFont="1" applyFill="1" applyBorder="1" applyAlignment="1">
      <alignment horizontal="right" vertical="center"/>
      <protection/>
    </xf>
    <xf numFmtId="166" fontId="6" fillId="0" borderId="0" xfId="58" applyNumberFormat="1" applyFont="1" applyFill="1" applyBorder="1" applyAlignment="1" quotePrefix="1">
      <alignment horizontal="right" vertical="center"/>
      <protection/>
    </xf>
    <xf numFmtId="0" fontId="7" fillId="0" borderId="0" xfId="63" applyFont="1" applyFill="1" applyAlignment="1" quotePrefix="1">
      <alignment vertical="center"/>
      <protection/>
    </xf>
    <xf numFmtId="167" fontId="7" fillId="0" borderId="0" xfId="59" applyNumberFormat="1" applyFont="1" applyFill="1" applyBorder="1" applyAlignment="1">
      <alignment horizontal="right" vertical="center"/>
      <protection/>
    </xf>
    <xf numFmtId="167" fontId="7" fillId="0" borderId="0" xfId="58" applyNumberFormat="1" applyFont="1" applyFill="1" applyBorder="1" applyAlignment="1">
      <alignment horizontal="right" vertical="center"/>
      <protection/>
    </xf>
    <xf numFmtId="3" fontId="7" fillId="0" borderId="0" xfId="58" applyNumberFormat="1" applyFont="1" applyFill="1" applyBorder="1" applyAlignment="1">
      <alignment horizontal="right" vertical="center"/>
      <protection/>
    </xf>
    <xf numFmtId="167" fontId="7" fillId="0" borderId="10" xfId="58" applyNumberFormat="1" applyFont="1" applyFill="1" applyBorder="1" applyAlignment="1">
      <alignment horizontal="right" vertical="center"/>
      <protection/>
    </xf>
    <xf numFmtId="166" fontId="7" fillId="0" borderId="10" xfId="58" applyNumberFormat="1" applyFont="1" applyFill="1" applyBorder="1" applyAlignment="1">
      <alignment vertical="center"/>
      <protection/>
    </xf>
    <xf numFmtId="167" fontId="7" fillId="0" borderId="11" xfId="58" applyNumberFormat="1" applyFont="1" applyFill="1" applyBorder="1" applyAlignment="1">
      <alignment horizontal="right" vertical="center"/>
      <protection/>
    </xf>
    <xf numFmtId="166" fontId="7" fillId="33" borderId="0" xfId="58" applyNumberFormat="1" applyFont="1" applyFill="1" applyBorder="1" applyAlignment="1">
      <alignment vertical="center"/>
      <protection/>
    </xf>
    <xf numFmtId="167" fontId="7" fillId="33" borderId="0" xfId="58" applyNumberFormat="1" applyFont="1" applyFill="1" applyBorder="1" applyAlignment="1">
      <alignment horizontal="right" vertical="center"/>
      <protection/>
    </xf>
    <xf numFmtId="167" fontId="7" fillId="33" borderId="10" xfId="58" applyNumberFormat="1" applyFont="1" applyFill="1" applyBorder="1" applyAlignment="1">
      <alignment horizontal="right" vertical="center"/>
      <protection/>
    </xf>
    <xf numFmtId="166" fontId="7" fillId="33" borderId="10" xfId="58" applyNumberFormat="1" applyFont="1" applyFill="1" applyBorder="1" applyAlignment="1">
      <alignment vertical="center"/>
      <protection/>
    </xf>
    <xf numFmtId="167" fontId="7" fillId="33" borderId="11" xfId="58" applyNumberFormat="1" applyFont="1" applyFill="1" applyBorder="1" applyAlignment="1">
      <alignment horizontal="right" vertical="center"/>
      <protection/>
    </xf>
    <xf numFmtId="167" fontId="6" fillId="0" borderId="10" xfId="0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right" vertical="center"/>
      <protection/>
    </xf>
    <xf numFmtId="167" fontId="6" fillId="0" borderId="0" xfId="59" applyNumberFormat="1" applyFont="1" applyFill="1" applyBorder="1" applyAlignment="1">
      <alignment horizontal="right" vertical="center"/>
      <protection/>
    </xf>
    <xf numFmtId="166" fontId="6" fillId="0" borderId="0" xfId="59" applyNumberFormat="1" applyFont="1" applyFill="1" applyBorder="1" applyAlignment="1">
      <alignment horizontal="center" vertical="center"/>
      <protection/>
    </xf>
    <xf numFmtId="167" fontId="7" fillId="33" borderId="0" xfId="59" applyNumberFormat="1" applyFont="1" applyFill="1" applyBorder="1" applyAlignment="1">
      <alignment horizontal="right" vertical="center"/>
      <protection/>
    </xf>
    <xf numFmtId="167" fontId="7" fillId="33" borderId="10" xfId="59" applyNumberFormat="1" applyFont="1" applyFill="1" applyBorder="1" applyAlignment="1">
      <alignment horizontal="right" vertical="center"/>
      <protection/>
    </xf>
    <xf numFmtId="167" fontId="7" fillId="0" borderId="10" xfId="59" applyNumberFormat="1" applyFont="1" applyFill="1" applyBorder="1" applyAlignment="1">
      <alignment horizontal="right" vertical="center"/>
      <protection/>
    </xf>
    <xf numFmtId="167" fontId="7" fillId="33" borderId="0" xfId="60" applyNumberFormat="1" applyFont="1" applyFill="1" applyBorder="1" applyAlignment="1">
      <alignment horizontal="right" vertical="center"/>
      <protection/>
    </xf>
    <xf numFmtId="166" fontId="7" fillId="0" borderId="0" xfId="60" applyNumberFormat="1" applyFont="1" applyFill="1" applyBorder="1" applyAlignment="1">
      <alignment horizontal="left" vertical="center"/>
      <protection/>
    </xf>
    <xf numFmtId="167" fontId="7" fillId="0" borderId="0" xfId="60" applyNumberFormat="1" applyFont="1" applyFill="1" applyBorder="1" applyAlignment="1">
      <alignment horizontal="right" vertical="center"/>
      <protection/>
    </xf>
    <xf numFmtId="166" fontId="7" fillId="0" borderId="0" xfId="60" applyNumberFormat="1" applyFont="1" applyFill="1" applyBorder="1" applyAlignment="1">
      <alignment horizontal="center" vertical="center"/>
      <protection/>
    </xf>
    <xf numFmtId="166" fontId="6" fillId="0" borderId="0" xfId="60" applyNumberFormat="1" applyFont="1" applyFill="1" applyBorder="1" applyAlignment="1">
      <alignment horizontal="left" vertical="center"/>
      <protection/>
    </xf>
    <xf numFmtId="166" fontId="6" fillId="0" borderId="0" xfId="60" applyNumberFormat="1" applyFont="1" applyFill="1" applyBorder="1" applyAlignment="1">
      <alignment horizontal="center" vertical="center"/>
      <protection/>
    </xf>
    <xf numFmtId="167" fontId="7" fillId="33" borderId="10" xfId="60" applyNumberFormat="1" applyFont="1" applyFill="1" applyBorder="1" applyAlignment="1">
      <alignment horizontal="right" vertical="center"/>
      <protection/>
    </xf>
    <xf numFmtId="167" fontId="7" fillId="0" borderId="10" xfId="60" applyNumberFormat="1" applyFont="1" applyFill="1" applyBorder="1" applyAlignment="1">
      <alignment horizontal="right" vertical="center"/>
      <protection/>
    </xf>
    <xf numFmtId="166" fontId="7" fillId="0" borderId="0" xfId="59" applyNumberFormat="1" applyFont="1" applyFill="1" applyBorder="1" applyAlignment="1">
      <alignment horizontal="center" vertical="center"/>
      <protection/>
    </xf>
    <xf numFmtId="167" fontId="7" fillId="33" borderId="11" xfId="59" applyNumberFormat="1" applyFont="1" applyFill="1" applyBorder="1" applyAlignment="1">
      <alignment horizontal="right" vertical="center"/>
      <protection/>
    </xf>
    <xf numFmtId="167" fontId="7" fillId="0" borderId="11" xfId="59" applyNumberFormat="1" applyFont="1" applyFill="1" applyBorder="1" applyAlignment="1">
      <alignment horizontal="right" vertical="center"/>
      <protection/>
    </xf>
    <xf numFmtId="167" fontId="8" fillId="0" borderId="0" xfId="63" applyNumberFormat="1" applyFont="1" applyFill="1" applyAlignment="1" quotePrefix="1">
      <alignment horizontal="center" vertical="center"/>
      <protection/>
    </xf>
    <xf numFmtId="172" fontId="8" fillId="0" borderId="0" xfId="63" applyNumberFormat="1" applyFont="1" applyFill="1" applyAlignment="1" quotePrefix="1">
      <alignment horizontal="center" vertical="center"/>
      <protection/>
    </xf>
    <xf numFmtId="167" fontId="9" fillId="0" borderId="10" xfId="44" applyNumberFormat="1" applyFont="1" applyFill="1" applyBorder="1" applyAlignment="1">
      <alignment horizontal="centerContinuous" vertical="center"/>
    </xf>
    <xf numFmtId="166" fontId="6" fillId="0" borderId="0" xfId="62" applyNumberFormat="1" applyFont="1" applyAlignment="1">
      <alignment horizontal="left" vertical="center"/>
      <protection/>
    </xf>
    <xf numFmtId="166" fontId="9" fillId="0" borderId="0" xfId="58" applyNumberFormat="1" applyFont="1" applyAlignment="1">
      <alignment horizontal="left" vertical="center"/>
      <protection/>
    </xf>
    <xf numFmtId="0" fontId="8" fillId="0" borderId="0" xfId="63" applyFont="1" applyAlignment="1">
      <alignment vertical="center"/>
      <protection/>
    </xf>
    <xf numFmtId="166" fontId="8" fillId="0" borderId="0" xfId="58" applyNumberFormat="1" applyFont="1" applyAlignment="1">
      <alignment horizontal="left" vertical="center"/>
      <protection/>
    </xf>
    <xf numFmtId="166" fontId="6" fillId="0" borderId="0" xfId="58" applyNumberFormat="1" applyFont="1" applyAlignment="1">
      <alignment horizontal="left" vertical="center"/>
      <protection/>
    </xf>
    <xf numFmtId="0" fontId="7" fillId="0" borderId="0" xfId="63" applyFont="1" applyAlignment="1" quotePrefix="1">
      <alignment vertical="center"/>
      <protection/>
    </xf>
    <xf numFmtId="167" fontId="6" fillId="0" borderId="10" xfId="44" applyNumberFormat="1" applyFont="1" applyFill="1" applyBorder="1" applyAlignment="1">
      <alignment horizontal="center" vertical="center" wrapText="1"/>
    </xf>
    <xf numFmtId="167" fontId="8" fillId="0" borderId="0" xfId="63" applyNumberFormat="1" applyFont="1" applyFill="1" applyAlignment="1">
      <alignment horizontal="center" vertical="center"/>
      <protection/>
    </xf>
    <xf numFmtId="165" fontId="7" fillId="33" borderId="0" xfId="42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horizontal="center" vertical="center"/>
    </xf>
    <xf numFmtId="166" fontId="6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center" vertical="center"/>
    </xf>
    <xf numFmtId="166" fontId="7" fillId="0" borderId="0" xfId="0" applyNumberFormat="1" applyFont="1" applyAlignment="1">
      <alignment horizontal="left" vertical="center"/>
    </xf>
    <xf numFmtId="167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vertical="center"/>
    </xf>
    <xf numFmtId="166" fontId="6" fillId="0" borderId="10" xfId="0" applyNumberFormat="1" applyFont="1" applyBorder="1" applyAlignment="1">
      <alignment horizontal="left" vertical="center"/>
    </xf>
    <xf numFmtId="166" fontId="7" fillId="0" borderId="10" xfId="0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left" vertical="center"/>
    </xf>
    <xf numFmtId="167" fontId="7" fillId="0" borderId="10" xfId="0" applyNumberFormat="1" applyFont="1" applyBorder="1" applyAlignment="1">
      <alignment horizontal="right" vertical="center"/>
    </xf>
    <xf numFmtId="166" fontId="7" fillId="0" borderId="10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vertical="center"/>
    </xf>
    <xf numFmtId="166" fontId="6" fillId="0" borderId="10" xfId="0" applyNumberFormat="1" applyFont="1" applyBorder="1" applyAlignment="1">
      <alignment horizontal="right" vertical="center"/>
    </xf>
    <xf numFmtId="167" fontId="6" fillId="0" borderId="10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10" xfId="0" applyNumberFormat="1" applyFont="1" applyBorder="1" applyAlignment="1">
      <alignment horizontal="center" vertical="center"/>
    </xf>
    <xf numFmtId="166" fontId="7" fillId="33" borderId="0" xfId="0" applyNumberFormat="1" applyFont="1" applyFill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170" fontId="7" fillId="0" borderId="0" xfId="45" applyNumberFormat="1" applyFont="1" applyFill="1" applyBorder="1" applyAlignment="1">
      <alignment horizontal="right" vertical="center" wrapText="1"/>
    </xf>
    <xf numFmtId="173" fontId="7" fillId="33" borderId="0" xfId="45" applyNumberFormat="1" applyFont="1" applyFill="1" applyAlignment="1">
      <alignment horizontal="right" vertical="center" wrapText="1"/>
    </xf>
    <xf numFmtId="165" fontId="7" fillId="0" borderId="0" xfId="45" applyFont="1" applyFill="1" applyAlignment="1">
      <alignment horizontal="right" vertical="center" wrapText="1"/>
    </xf>
    <xf numFmtId="173" fontId="7" fillId="0" borderId="0" xfId="45" applyNumberFormat="1" applyFont="1" applyFill="1" applyBorder="1" applyAlignment="1">
      <alignment horizontal="right" vertical="center" wrapText="1"/>
    </xf>
    <xf numFmtId="165" fontId="7" fillId="33" borderId="0" xfId="45" applyFont="1" applyFill="1" applyAlignment="1">
      <alignment horizontal="right" vertical="center" wrapText="1"/>
    </xf>
    <xf numFmtId="165" fontId="7" fillId="0" borderId="0" xfId="45" applyFont="1" applyFill="1" applyBorder="1" applyAlignment="1">
      <alignment horizontal="right" vertical="center" wrapText="1"/>
    </xf>
    <xf numFmtId="168" fontId="7" fillId="0" borderId="0" xfId="0" applyNumberFormat="1" applyFont="1" applyAlignment="1">
      <alignment horizontal="center" vertical="center"/>
    </xf>
    <xf numFmtId="173" fontId="7" fillId="33" borderId="0" xfId="45" applyNumberFormat="1" applyFont="1" applyFill="1" applyBorder="1" applyAlignment="1">
      <alignment horizontal="right" vertical="center" wrapText="1"/>
    </xf>
    <xf numFmtId="165" fontId="7" fillId="33" borderId="0" xfId="45" applyFont="1" applyFill="1" applyBorder="1" applyAlignment="1">
      <alignment horizontal="right" vertical="center" wrapText="1"/>
    </xf>
    <xf numFmtId="167" fontId="7" fillId="0" borderId="11" xfId="0" applyNumberFormat="1" applyFont="1" applyBorder="1" applyAlignment="1">
      <alignment horizontal="right" vertical="center"/>
    </xf>
    <xf numFmtId="164" fontId="7" fillId="0" borderId="10" xfId="0" applyNumberFormat="1" applyFont="1" applyBorder="1" applyAlignment="1">
      <alignment horizontal="right" vertical="center"/>
    </xf>
    <xf numFmtId="166" fontId="7" fillId="0" borderId="0" xfId="0" applyNumberFormat="1" applyFont="1" applyAlignment="1" quotePrefix="1">
      <alignment horizontal="left" vertical="center"/>
    </xf>
    <xf numFmtId="166" fontId="7" fillId="0" borderId="0" xfId="0" applyNumberFormat="1" applyFont="1" applyAlignment="1" quotePrefix="1">
      <alignment horizontal="center" vertical="center"/>
    </xf>
    <xf numFmtId="168" fontId="7" fillId="0" borderId="0" xfId="0" applyNumberFormat="1" applyFont="1" applyAlignment="1" quotePrefix="1">
      <alignment horizontal="center" vertical="center"/>
    </xf>
    <xf numFmtId="168" fontId="6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left" vertical="center"/>
    </xf>
    <xf numFmtId="168" fontId="7" fillId="0" borderId="0" xfId="0" applyNumberFormat="1" applyFont="1" applyAlignment="1">
      <alignment horizontal="right" vertical="center"/>
    </xf>
    <xf numFmtId="168" fontId="7" fillId="0" borderId="0" xfId="0" applyNumberFormat="1" applyFont="1" applyAlignment="1">
      <alignment vertical="center"/>
    </xf>
    <xf numFmtId="166" fontId="6" fillId="0" borderId="0" xfId="58" applyNumberFormat="1" applyFont="1" applyFill="1" applyAlignment="1">
      <alignment horizontal="left" vertical="center"/>
      <protection/>
    </xf>
    <xf numFmtId="165" fontId="7" fillId="0" borderId="0" xfId="42" applyFont="1" applyFill="1" applyBorder="1" applyAlignment="1">
      <alignment vertical="center"/>
    </xf>
    <xf numFmtId="167" fontId="8" fillId="0" borderId="10" xfId="63" applyNumberFormat="1" applyFont="1" applyFill="1" applyBorder="1" applyAlignment="1">
      <alignment horizontal="right" vertical="center"/>
      <protection/>
    </xf>
    <xf numFmtId="167" fontId="8" fillId="0" borderId="10" xfId="63" applyNumberFormat="1" applyFont="1" applyFill="1" applyBorder="1" applyAlignment="1">
      <alignment vertical="center"/>
      <protection/>
    </xf>
    <xf numFmtId="167" fontId="8" fillId="0" borderId="10" xfId="42" applyNumberFormat="1" applyFont="1" applyFill="1" applyBorder="1" applyAlignment="1">
      <alignment vertical="center"/>
    </xf>
    <xf numFmtId="167" fontId="8" fillId="0" borderId="11" xfId="63" applyNumberFormat="1" applyFont="1" applyFill="1" applyBorder="1" applyAlignment="1">
      <alignment horizontal="right" vertical="center"/>
      <protection/>
    </xf>
    <xf numFmtId="172" fontId="8" fillId="0" borderId="0" xfId="63" applyNumberFormat="1" applyFont="1" applyFill="1" applyAlignment="1">
      <alignment horizontal="center" vertical="center"/>
      <protection/>
    </xf>
    <xf numFmtId="166" fontId="44" fillId="0" borderId="0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 quotePrefix="1">
      <alignment horizontal="center" vertical="center"/>
    </xf>
    <xf numFmtId="167" fontId="6" fillId="0" borderId="10" xfId="0" applyNumberFormat="1" applyFont="1" applyFill="1" applyBorder="1" applyAlignment="1">
      <alignment horizontal="right" vertical="center"/>
    </xf>
    <xf numFmtId="167" fontId="7" fillId="0" borderId="0" xfId="63" applyNumberFormat="1" applyFont="1" applyFill="1" applyAlignment="1">
      <alignment horizontal="center" vertical="center"/>
      <protection/>
    </xf>
    <xf numFmtId="0" fontId="7" fillId="0" borderId="0" xfId="63" applyFont="1" applyFill="1" applyAlignment="1">
      <alignment vertical="center"/>
      <protection/>
    </xf>
    <xf numFmtId="167" fontId="7" fillId="0" borderId="0" xfId="63" applyNumberFormat="1" applyFont="1" applyFill="1" applyAlignment="1">
      <alignment horizontal="right" vertical="center"/>
      <protection/>
    </xf>
    <xf numFmtId="167" fontId="7" fillId="0" borderId="0" xfId="63" applyNumberFormat="1" applyFont="1" applyFill="1" applyBorder="1" applyAlignment="1">
      <alignment horizontal="right" vertical="center"/>
      <protection/>
    </xf>
    <xf numFmtId="164" fontId="7" fillId="0" borderId="0" xfId="63" applyNumberFormat="1" applyFont="1" applyFill="1" applyBorder="1" applyAlignment="1">
      <alignment horizontal="right" vertical="center"/>
      <protection/>
    </xf>
    <xf numFmtId="167" fontId="7" fillId="0" borderId="0" xfId="42" applyNumberFormat="1" applyFont="1" applyFill="1" applyAlignment="1">
      <alignment horizontal="right" vertical="center"/>
    </xf>
    <xf numFmtId="166" fontId="7" fillId="0" borderId="10" xfId="0" applyNumberFormat="1" applyFont="1" applyBorder="1" applyAlignment="1">
      <alignment horizontal="left" vertical="center" shrinkToFit="1"/>
    </xf>
    <xf numFmtId="166" fontId="7" fillId="0" borderId="10" xfId="0" applyNumberFormat="1" applyFont="1" applyFill="1" applyBorder="1" applyAlignment="1">
      <alignment horizontal="left" vertical="center" shrinkToFit="1"/>
    </xf>
    <xf numFmtId="167" fontId="6" fillId="0" borderId="10" xfId="0" applyNumberFormat="1" applyFont="1" applyFill="1" applyBorder="1" applyAlignment="1">
      <alignment horizontal="right" vertical="center"/>
    </xf>
    <xf numFmtId="167" fontId="9" fillId="0" borderId="12" xfId="63" applyNumberFormat="1" applyFont="1" applyFill="1" applyBorder="1" applyAlignment="1">
      <alignment horizontal="center" vertical="center"/>
      <protection/>
    </xf>
    <xf numFmtId="0" fontId="9" fillId="0" borderId="12" xfId="63" applyFont="1" applyFill="1" applyBorder="1" applyAlignment="1">
      <alignment horizontal="center" vertical="center"/>
      <protection/>
    </xf>
    <xf numFmtId="166" fontId="6" fillId="0" borderId="10" xfId="58" applyNumberFormat="1" applyFont="1" applyFill="1" applyBorder="1" applyAlignment="1">
      <alignment horizontal="center" vertical="center"/>
      <protection/>
    </xf>
    <xf numFmtId="166" fontId="6" fillId="0" borderId="10" xfId="59" applyNumberFormat="1" applyFont="1" applyFill="1" applyBorder="1" applyAlignment="1">
      <alignment horizontal="center" vertical="center"/>
      <protection/>
    </xf>
    <xf numFmtId="166" fontId="6" fillId="0" borderId="12" xfId="58" applyNumberFormat="1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2 2 2" xfId="44"/>
    <cellStyle name="Comma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2 13" xfId="58"/>
    <cellStyle name="Normal 3" xfId="59"/>
    <cellStyle name="Normal 3 2" xfId="60"/>
    <cellStyle name="Normal 3 3 2 3" xfId="61"/>
    <cellStyle name="Normal_EGCO_June10 TE" xfId="62"/>
    <cellStyle name="Normal_KEGCO_200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99"/>
  </sheetPr>
  <dimension ref="A1:L155"/>
  <sheetViews>
    <sheetView zoomScale="115" zoomScaleNormal="115" zoomScaleSheetLayoutView="100" zoomScalePageLayoutView="0" workbookViewId="0" topLeftCell="A151">
      <selection activeCell="C150" sqref="C150"/>
    </sheetView>
  </sheetViews>
  <sheetFormatPr defaultColWidth="9.421875" defaultRowHeight="19.5" customHeight="1"/>
  <cols>
    <col min="1" max="2" width="1.57421875" style="169" customWidth="1"/>
    <col min="3" max="3" width="35.7109375" style="169" customWidth="1"/>
    <col min="4" max="4" width="8.00390625" style="168" customWidth="1"/>
    <col min="5" max="5" width="0.5625" style="169" customWidth="1"/>
    <col min="6" max="6" width="13.7109375" style="170" customWidth="1"/>
    <col min="7" max="7" width="0.5625" style="171" customWidth="1"/>
    <col min="8" max="8" width="11.57421875" style="170" customWidth="1"/>
    <col min="9" max="9" width="0.5625" style="171" customWidth="1"/>
    <col min="10" max="10" width="13.7109375" style="170" customWidth="1"/>
    <col min="11" max="11" width="0.5625" style="171" customWidth="1"/>
    <col min="12" max="12" width="11.57421875" style="170" customWidth="1"/>
    <col min="13" max="16384" width="9.421875" style="172" customWidth="1"/>
  </cols>
  <sheetData>
    <row r="1" spans="1:12" ht="19.5" customHeight="1">
      <c r="A1" s="167" t="s">
        <v>0</v>
      </c>
      <c r="B1" s="167"/>
      <c r="C1" s="167"/>
      <c r="H1" s="181"/>
      <c r="L1" s="181" t="s">
        <v>3</v>
      </c>
    </row>
    <row r="2" spans="1:3" ht="19.5" customHeight="1">
      <c r="A2" s="167" t="s">
        <v>1</v>
      </c>
      <c r="B2" s="167"/>
      <c r="C2" s="167"/>
    </row>
    <row r="3" spans="1:12" ht="19.5" customHeight="1">
      <c r="A3" s="6" t="s">
        <v>235</v>
      </c>
      <c r="B3" s="173"/>
      <c r="C3" s="173"/>
      <c r="D3" s="174"/>
      <c r="E3" s="175"/>
      <c r="F3" s="176"/>
      <c r="G3" s="177"/>
      <c r="H3" s="176"/>
      <c r="I3" s="177"/>
      <c r="J3" s="176"/>
      <c r="K3" s="177"/>
      <c r="L3" s="176"/>
    </row>
    <row r="5" spans="1:12" ht="18" customHeight="1">
      <c r="A5" s="172"/>
      <c r="D5" s="178"/>
      <c r="E5" s="167"/>
      <c r="F5" s="176"/>
      <c r="G5" s="179"/>
      <c r="H5" s="180" t="s">
        <v>2</v>
      </c>
      <c r="I5" s="181"/>
      <c r="J5" s="176"/>
      <c r="K5" s="179"/>
      <c r="L5" s="180" t="s">
        <v>127</v>
      </c>
    </row>
    <row r="6" spans="1:12" ht="18" customHeight="1">
      <c r="A6" s="172"/>
      <c r="D6" s="178"/>
      <c r="E6" s="167"/>
      <c r="F6" s="182" t="s">
        <v>3</v>
      </c>
      <c r="G6" s="181"/>
      <c r="H6" s="182" t="s">
        <v>4</v>
      </c>
      <c r="I6" s="181"/>
      <c r="J6" s="182" t="s">
        <v>3</v>
      </c>
      <c r="K6" s="181"/>
      <c r="L6" s="182" t="s">
        <v>4</v>
      </c>
    </row>
    <row r="7" spans="5:12" ht="18" customHeight="1">
      <c r="E7" s="167"/>
      <c r="F7" s="12" t="s">
        <v>198</v>
      </c>
      <c r="G7" s="181"/>
      <c r="H7" s="182" t="s">
        <v>5</v>
      </c>
      <c r="I7" s="181"/>
      <c r="J7" s="12" t="s">
        <v>198</v>
      </c>
      <c r="K7" s="181"/>
      <c r="L7" s="182" t="s">
        <v>5</v>
      </c>
    </row>
    <row r="8" spans="5:12" ht="18" customHeight="1">
      <c r="E8" s="167"/>
      <c r="F8" s="182" t="s">
        <v>227</v>
      </c>
      <c r="G8" s="181"/>
      <c r="H8" s="182" t="s">
        <v>171</v>
      </c>
      <c r="I8" s="181"/>
      <c r="J8" s="182" t="s">
        <v>227</v>
      </c>
      <c r="K8" s="181"/>
      <c r="L8" s="182" t="s">
        <v>171</v>
      </c>
    </row>
    <row r="9" spans="4:12" ht="18" customHeight="1">
      <c r="D9" s="183" t="s">
        <v>6</v>
      </c>
      <c r="E9" s="167"/>
      <c r="F9" s="180" t="s">
        <v>7</v>
      </c>
      <c r="G9" s="181"/>
      <c r="H9" s="180" t="s">
        <v>7</v>
      </c>
      <c r="I9" s="181"/>
      <c r="J9" s="180" t="s">
        <v>7</v>
      </c>
      <c r="K9" s="181"/>
      <c r="L9" s="180" t="s">
        <v>7</v>
      </c>
    </row>
    <row r="10" spans="4:12" ht="6" customHeight="1">
      <c r="D10" s="172"/>
      <c r="E10" s="167"/>
      <c r="F10" s="184"/>
      <c r="H10" s="171"/>
      <c r="J10" s="184"/>
      <c r="L10" s="171"/>
    </row>
    <row r="11" spans="1:10" ht="18" customHeight="1">
      <c r="A11" s="167" t="s">
        <v>8</v>
      </c>
      <c r="F11" s="19"/>
      <c r="J11" s="19"/>
    </row>
    <row r="12" spans="1:10" ht="6" customHeight="1">
      <c r="A12" s="167"/>
      <c r="F12" s="19"/>
      <c r="J12" s="19"/>
    </row>
    <row r="13" spans="1:11" ht="18" customHeight="1">
      <c r="A13" s="167" t="s">
        <v>9</v>
      </c>
      <c r="F13" s="19"/>
      <c r="G13" s="185"/>
      <c r="I13" s="185"/>
      <c r="J13" s="19"/>
      <c r="K13" s="185"/>
    </row>
    <row r="14" spans="1:11" ht="6" customHeight="1">
      <c r="A14" s="167"/>
      <c r="F14" s="19"/>
      <c r="G14" s="185"/>
      <c r="I14" s="185"/>
      <c r="J14" s="19"/>
      <c r="K14" s="185"/>
    </row>
    <row r="15" spans="1:12" ht="18" customHeight="1">
      <c r="A15" s="169" t="s">
        <v>10</v>
      </c>
      <c r="F15" s="19">
        <v>4210690</v>
      </c>
      <c r="G15" s="170"/>
      <c r="H15" s="171">
        <v>2950667</v>
      </c>
      <c r="I15" s="170"/>
      <c r="J15" s="19">
        <v>1041943</v>
      </c>
      <c r="K15" s="170"/>
      <c r="L15" s="171">
        <v>637795</v>
      </c>
    </row>
    <row r="16" spans="1:12" ht="18" customHeight="1">
      <c r="A16" s="169" t="s">
        <v>11</v>
      </c>
      <c r="D16" s="168">
        <v>7</v>
      </c>
      <c r="F16" s="187">
        <v>8606</v>
      </c>
      <c r="G16" s="188"/>
      <c r="H16" s="189">
        <v>11719</v>
      </c>
      <c r="I16" s="188"/>
      <c r="J16" s="190">
        <v>0</v>
      </c>
      <c r="K16" s="188"/>
      <c r="L16" s="191">
        <v>0</v>
      </c>
    </row>
    <row r="17" spans="1:12" ht="18" customHeight="1">
      <c r="A17" s="169" t="s">
        <v>158</v>
      </c>
      <c r="D17" s="168">
        <v>8</v>
      </c>
      <c r="F17" s="19">
        <v>2590230</v>
      </c>
      <c r="G17" s="170"/>
      <c r="H17" s="171">
        <v>2750194</v>
      </c>
      <c r="I17" s="170"/>
      <c r="J17" s="19">
        <v>433165</v>
      </c>
      <c r="K17" s="170"/>
      <c r="L17" s="171">
        <v>497495</v>
      </c>
    </row>
    <row r="18" spans="1:12" ht="18" customHeight="1">
      <c r="A18" s="169" t="s">
        <v>228</v>
      </c>
      <c r="E18" s="172"/>
      <c r="F18" s="19">
        <v>766743</v>
      </c>
      <c r="G18" s="170"/>
      <c r="H18" s="171">
        <v>761289</v>
      </c>
      <c r="I18" s="170"/>
      <c r="J18" s="19">
        <v>394009</v>
      </c>
      <c r="K18" s="170"/>
      <c r="L18" s="171">
        <v>290712</v>
      </c>
    </row>
    <row r="19" spans="1:12" ht="18" customHeight="1">
      <c r="A19" s="169" t="s">
        <v>196</v>
      </c>
      <c r="F19" s="19"/>
      <c r="H19" s="171"/>
      <c r="J19" s="184"/>
      <c r="L19" s="171"/>
    </row>
    <row r="20" spans="2:12" ht="18" customHeight="1">
      <c r="B20" s="169" t="s">
        <v>197</v>
      </c>
      <c r="F20" s="19">
        <v>0</v>
      </c>
      <c r="H20" s="171">
        <v>7066</v>
      </c>
      <c r="J20" s="184">
        <v>2222262</v>
      </c>
      <c r="L20" s="171">
        <v>1830544</v>
      </c>
    </row>
    <row r="21" spans="1:12" ht="18" customHeight="1">
      <c r="A21" s="169" t="s">
        <v>229</v>
      </c>
      <c r="F21" s="19"/>
      <c r="H21" s="171"/>
      <c r="J21" s="184"/>
      <c r="L21" s="171"/>
    </row>
    <row r="22" spans="2:12" ht="18" customHeight="1">
      <c r="B22" s="169" t="s">
        <v>230</v>
      </c>
      <c r="F22" s="19">
        <v>0</v>
      </c>
      <c r="H22" s="189">
        <v>75000</v>
      </c>
      <c r="J22" s="19">
        <v>230925</v>
      </c>
      <c r="L22" s="189">
        <v>52447</v>
      </c>
    </row>
    <row r="23" spans="1:12" ht="18" customHeight="1">
      <c r="A23" s="169" t="s">
        <v>12</v>
      </c>
      <c r="D23" s="168">
        <v>10</v>
      </c>
      <c r="F23" s="22">
        <v>1588053</v>
      </c>
      <c r="G23" s="170"/>
      <c r="H23" s="177">
        <v>833299</v>
      </c>
      <c r="I23" s="170"/>
      <c r="J23" s="22">
        <v>258125</v>
      </c>
      <c r="K23" s="170"/>
      <c r="L23" s="177">
        <v>282809</v>
      </c>
    </row>
    <row r="24" spans="6:11" ht="6" customHeight="1">
      <c r="F24" s="19"/>
      <c r="G24" s="185"/>
      <c r="I24" s="185"/>
      <c r="J24" s="19"/>
      <c r="K24" s="185"/>
    </row>
    <row r="25" spans="1:12" ht="18" customHeight="1">
      <c r="A25" s="167" t="s">
        <v>13</v>
      </c>
      <c r="F25" s="22">
        <f>SUM(F15:F23)</f>
        <v>9164322</v>
      </c>
      <c r="G25" s="185"/>
      <c r="H25" s="176">
        <f>SUM(H15:H23)</f>
        <v>7389234</v>
      </c>
      <c r="I25" s="185"/>
      <c r="J25" s="22">
        <f>SUM(J15:J23)</f>
        <v>4580429</v>
      </c>
      <c r="K25" s="185"/>
      <c r="L25" s="176">
        <f>SUM(L15:L23)</f>
        <v>3591802</v>
      </c>
    </row>
    <row r="26" spans="6:11" ht="12" customHeight="1">
      <c r="F26" s="19"/>
      <c r="G26" s="185"/>
      <c r="I26" s="185"/>
      <c r="J26" s="19"/>
      <c r="K26" s="185"/>
    </row>
    <row r="27" spans="1:11" ht="18" customHeight="1">
      <c r="A27" s="167" t="s">
        <v>14</v>
      </c>
      <c r="F27" s="19"/>
      <c r="G27" s="185"/>
      <c r="I27" s="185"/>
      <c r="J27" s="19"/>
      <c r="K27" s="185"/>
    </row>
    <row r="28" spans="6:11" ht="6" customHeight="1">
      <c r="F28" s="19"/>
      <c r="G28" s="185"/>
      <c r="I28" s="185"/>
      <c r="J28" s="19"/>
      <c r="K28" s="185"/>
    </row>
    <row r="29" spans="1:12" ht="18" customHeight="1">
      <c r="A29" s="169" t="s">
        <v>11</v>
      </c>
      <c r="D29" s="168">
        <v>7</v>
      </c>
      <c r="F29" s="19">
        <v>232643</v>
      </c>
      <c r="G29" s="185"/>
      <c r="H29" s="171">
        <v>177457</v>
      </c>
      <c r="I29" s="185"/>
      <c r="J29" s="19">
        <v>148129</v>
      </c>
      <c r="K29" s="185"/>
      <c r="L29" s="171">
        <v>92945</v>
      </c>
    </row>
    <row r="30" spans="1:12" ht="18" customHeight="1">
      <c r="A30" s="169" t="s">
        <v>174</v>
      </c>
      <c r="F30" s="190"/>
      <c r="G30" s="188"/>
      <c r="H30" s="191"/>
      <c r="I30" s="188"/>
      <c r="J30" s="190"/>
      <c r="K30" s="188"/>
      <c r="L30" s="191"/>
    </row>
    <row r="31" spans="2:12" ht="18" customHeight="1">
      <c r="B31" s="169" t="s">
        <v>264</v>
      </c>
      <c r="D31" s="168">
        <v>9</v>
      </c>
      <c r="F31" s="19">
        <v>5487952</v>
      </c>
      <c r="G31" s="188"/>
      <c r="H31" s="189">
        <v>5526612</v>
      </c>
      <c r="I31" s="188"/>
      <c r="J31" s="19">
        <v>5427355</v>
      </c>
      <c r="K31" s="188"/>
      <c r="L31" s="189">
        <v>5479324</v>
      </c>
    </row>
    <row r="32" spans="1:12" ht="18" customHeight="1">
      <c r="A32" s="169" t="s">
        <v>15</v>
      </c>
      <c r="D32" s="168">
        <v>11</v>
      </c>
      <c r="F32" s="19">
        <v>0</v>
      </c>
      <c r="G32" s="185"/>
      <c r="H32" s="191">
        <v>0</v>
      </c>
      <c r="I32" s="185"/>
      <c r="J32" s="19">
        <v>29463664</v>
      </c>
      <c r="K32" s="185"/>
      <c r="L32" s="171">
        <v>27719122</v>
      </c>
    </row>
    <row r="33" spans="1:12" ht="18" customHeight="1">
      <c r="A33" s="169" t="s">
        <v>162</v>
      </c>
      <c r="D33" s="168">
        <v>11</v>
      </c>
      <c r="F33" s="19">
        <v>1493534</v>
      </c>
      <c r="G33" s="185"/>
      <c r="H33" s="189">
        <v>1500482</v>
      </c>
      <c r="I33" s="185"/>
      <c r="J33" s="19">
        <v>0</v>
      </c>
      <c r="K33" s="185"/>
      <c r="L33" s="191">
        <v>0</v>
      </c>
    </row>
    <row r="34" spans="1:12" ht="18" customHeight="1">
      <c r="A34" s="169" t="s">
        <v>135</v>
      </c>
      <c r="D34" s="168">
        <v>11</v>
      </c>
      <c r="F34" s="19">
        <v>50499</v>
      </c>
      <c r="G34" s="185"/>
      <c r="H34" s="171">
        <v>28990</v>
      </c>
      <c r="I34" s="185"/>
      <c r="J34" s="19">
        <v>45471</v>
      </c>
      <c r="K34" s="185"/>
      <c r="L34" s="171">
        <v>45471</v>
      </c>
    </row>
    <row r="35" spans="1:12" ht="18" customHeight="1">
      <c r="A35" s="169" t="s">
        <v>229</v>
      </c>
      <c r="F35" s="19"/>
      <c r="G35" s="185"/>
      <c r="H35" s="171"/>
      <c r="I35" s="185"/>
      <c r="J35" s="19"/>
      <c r="K35" s="185"/>
      <c r="L35" s="171"/>
    </row>
    <row r="36" spans="2:12" ht="18" customHeight="1">
      <c r="B36" s="169" t="s">
        <v>231</v>
      </c>
      <c r="C36" s="172"/>
      <c r="D36" s="192"/>
      <c r="F36" s="19">
        <v>79846</v>
      </c>
      <c r="G36" s="185"/>
      <c r="H36" s="186">
        <v>4846</v>
      </c>
      <c r="I36" s="185"/>
      <c r="J36" s="19">
        <v>9015075</v>
      </c>
      <c r="K36" s="185"/>
      <c r="L36" s="186">
        <v>10333553</v>
      </c>
    </row>
    <row r="37" spans="1:12" ht="18" customHeight="1">
      <c r="A37" s="169" t="s">
        <v>134</v>
      </c>
      <c r="F37" s="19">
        <v>66582</v>
      </c>
      <c r="G37" s="185"/>
      <c r="H37" s="171">
        <v>67194</v>
      </c>
      <c r="I37" s="185"/>
      <c r="J37" s="19">
        <v>1038232</v>
      </c>
      <c r="K37" s="185"/>
      <c r="L37" s="171">
        <v>1038844</v>
      </c>
    </row>
    <row r="38" spans="1:12" ht="18" customHeight="1">
      <c r="A38" s="169" t="s">
        <v>16</v>
      </c>
      <c r="D38" s="168">
        <v>12</v>
      </c>
      <c r="F38" s="19">
        <v>57541600</v>
      </c>
      <c r="G38" s="170"/>
      <c r="H38" s="171">
        <v>55856939</v>
      </c>
      <c r="I38" s="170"/>
      <c r="J38" s="19">
        <v>319862</v>
      </c>
      <c r="K38" s="170"/>
      <c r="L38" s="171">
        <v>347349</v>
      </c>
    </row>
    <row r="39" spans="1:12" ht="18" customHeight="1">
      <c r="A39" s="169" t="s">
        <v>182</v>
      </c>
      <c r="D39" s="168">
        <v>13</v>
      </c>
      <c r="F39" s="19">
        <v>1725757</v>
      </c>
      <c r="G39" s="170"/>
      <c r="H39" s="189">
        <v>1778324</v>
      </c>
      <c r="I39" s="170"/>
      <c r="J39" s="19">
        <v>291729</v>
      </c>
      <c r="K39" s="170"/>
      <c r="L39" s="189">
        <v>303779</v>
      </c>
    </row>
    <row r="40" spans="1:12" ht="18" customHeight="1">
      <c r="A40" s="169" t="s">
        <v>136</v>
      </c>
      <c r="F40" s="193">
        <v>1402476</v>
      </c>
      <c r="G40" s="170"/>
      <c r="H40" s="189">
        <v>1337333</v>
      </c>
      <c r="I40" s="170"/>
      <c r="J40" s="194">
        <v>0</v>
      </c>
      <c r="K40" s="170"/>
      <c r="L40" s="191">
        <v>0</v>
      </c>
    </row>
    <row r="41" spans="1:12" ht="18" customHeight="1">
      <c r="A41" s="169" t="s">
        <v>17</v>
      </c>
      <c r="D41" s="168">
        <v>12</v>
      </c>
      <c r="F41" s="19">
        <v>2816992</v>
      </c>
      <c r="G41" s="170"/>
      <c r="H41" s="171">
        <v>2792580</v>
      </c>
      <c r="I41" s="170"/>
      <c r="J41" s="19">
        <v>10325</v>
      </c>
      <c r="K41" s="170"/>
      <c r="L41" s="171">
        <v>11560</v>
      </c>
    </row>
    <row r="42" spans="1:12" ht="18" customHeight="1">
      <c r="A42" s="169" t="s">
        <v>18</v>
      </c>
      <c r="F42" s="19">
        <v>114113</v>
      </c>
      <c r="G42" s="170"/>
      <c r="H42" s="189">
        <v>111284</v>
      </c>
      <c r="I42" s="170"/>
      <c r="J42" s="19">
        <v>0</v>
      </c>
      <c r="K42" s="170"/>
      <c r="L42" s="191">
        <v>0</v>
      </c>
    </row>
    <row r="43" spans="1:12" ht="18" customHeight="1">
      <c r="A43" s="169" t="s">
        <v>159</v>
      </c>
      <c r="D43" s="168">
        <v>14</v>
      </c>
      <c r="F43" s="22">
        <v>1653625</v>
      </c>
      <c r="G43" s="170"/>
      <c r="H43" s="177">
        <v>1912493</v>
      </c>
      <c r="I43" s="170"/>
      <c r="J43" s="22">
        <v>937065</v>
      </c>
      <c r="K43" s="170"/>
      <c r="L43" s="177">
        <v>936065</v>
      </c>
    </row>
    <row r="44" spans="6:11" ht="6" customHeight="1">
      <c r="F44" s="19"/>
      <c r="G44" s="185"/>
      <c r="I44" s="185"/>
      <c r="J44" s="19"/>
      <c r="K44" s="185"/>
    </row>
    <row r="45" spans="1:12" ht="18" customHeight="1">
      <c r="A45" s="167" t="s">
        <v>19</v>
      </c>
      <c r="B45" s="172"/>
      <c r="F45" s="22">
        <f>SUM(F29:F43)</f>
        <v>72665619</v>
      </c>
      <c r="G45" s="185"/>
      <c r="H45" s="176">
        <f>SUM(H29:H43)</f>
        <v>71094534</v>
      </c>
      <c r="I45" s="185"/>
      <c r="J45" s="22">
        <f>SUM(J29:J43)</f>
        <v>46696907</v>
      </c>
      <c r="K45" s="185"/>
      <c r="L45" s="176">
        <f>SUM(L29:L43)</f>
        <v>46308012</v>
      </c>
    </row>
    <row r="46" spans="6:11" ht="6" customHeight="1">
      <c r="F46" s="19"/>
      <c r="G46" s="185"/>
      <c r="I46" s="185"/>
      <c r="J46" s="19"/>
      <c r="K46" s="185"/>
    </row>
    <row r="47" spans="1:12" ht="18" customHeight="1" thickBot="1">
      <c r="A47" s="167" t="s">
        <v>20</v>
      </c>
      <c r="F47" s="27">
        <f>SUM(F45,F25)</f>
        <v>81829941</v>
      </c>
      <c r="G47" s="185"/>
      <c r="H47" s="195">
        <f>SUM(H45,H25)</f>
        <v>78483768</v>
      </c>
      <c r="I47" s="185"/>
      <c r="J47" s="27">
        <f>SUM(J45,J25)</f>
        <v>51277336</v>
      </c>
      <c r="K47" s="185"/>
      <c r="L47" s="195">
        <f>SUM(L45,L25)</f>
        <v>49899814</v>
      </c>
    </row>
    <row r="48" spans="1:11" ht="18" customHeight="1" thickTop="1">
      <c r="A48" s="167"/>
      <c r="G48" s="185"/>
      <c r="I48" s="185"/>
      <c r="K48" s="185"/>
    </row>
    <row r="49" spans="7:11" ht="14.25" customHeight="1">
      <c r="G49" s="185"/>
      <c r="I49" s="185"/>
      <c r="K49" s="185"/>
    </row>
    <row r="50" spans="7:11" ht="18.75">
      <c r="G50" s="185"/>
      <c r="I50" s="185"/>
      <c r="K50" s="185"/>
    </row>
    <row r="51" spans="1:11" ht="19.5" customHeight="1">
      <c r="A51" s="169" t="s">
        <v>21</v>
      </c>
      <c r="G51" s="185"/>
      <c r="I51" s="185"/>
      <c r="K51" s="185"/>
    </row>
    <row r="52" spans="7:11" ht="18" customHeight="1">
      <c r="G52" s="185"/>
      <c r="I52" s="185"/>
      <c r="K52" s="185"/>
    </row>
    <row r="53" spans="7:11" ht="10.5" customHeight="1">
      <c r="G53" s="185"/>
      <c r="I53" s="185"/>
      <c r="K53" s="185"/>
    </row>
    <row r="54" spans="1:12" ht="21.75" customHeight="1">
      <c r="A54" s="220" t="s">
        <v>270</v>
      </c>
      <c r="B54" s="220"/>
      <c r="C54" s="220"/>
      <c r="D54" s="220"/>
      <c r="E54" s="220"/>
      <c r="F54" s="220"/>
      <c r="G54" s="220"/>
      <c r="H54" s="220"/>
      <c r="I54" s="220"/>
      <c r="J54" s="220"/>
      <c r="K54" s="220"/>
      <c r="L54" s="220"/>
    </row>
    <row r="55" spans="1:12" ht="19.5" customHeight="1">
      <c r="A55" s="167" t="s">
        <v>0</v>
      </c>
      <c r="B55" s="167"/>
      <c r="C55" s="167"/>
      <c r="G55" s="185"/>
      <c r="H55" s="181"/>
      <c r="I55" s="185"/>
      <c r="K55" s="185"/>
      <c r="L55" s="181"/>
    </row>
    <row r="56" spans="1:11" ht="19.5" customHeight="1">
      <c r="A56" s="167" t="s">
        <v>1</v>
      </c>
      <c r="B56" s="167"/>
      <c r="C56" s="167"/>
      <c r="G56" s="185"/>
      <c r="I56" s="185"/>
      <c r="K56" s="185"/>
    </row>
    <row r="57" spans="1:12" ht="19.5" customHeight="1">
      <c r="A57" s="173" t="str">
        <f>+A3</f>
        <v>ณ วันที่ 30 มิถุนายน พ.ศ. 2564</v>
      </c>
      <c r="B57" s="173"/>
      <c r="C57" s="173"/>
      <c r="D57" s="174"/>
      <c r="E57" s="175"/>
      <c r="F57" s="176"/>
      <c r="G57" s="196"/>
      <c r="H57" s="176"/>
      <c r="I57" s="196"/>
      <c r="J57" s="176"/>
      <c r="K57" s="196"/>
      <c r="L57" s="176"/>
    </row>
    <row r="58" spans="7:11" ht="19.5" customHeight="1">
      <c r="G58" s="185"/>
      <c r="I58" s="185"/>
      <c r="K58" s="185"/>
    </row>
    <row r="59" spans="1:12" ht="18" customHeight="1">
      <c r="A59" s="172"/>
      <c r="D59" s="178"/>
      <c r="E59" s="167"/>
      <c r="F59" s="176"/>
      <c r="G59" s="179"/>
      <c r="H59" s="180" t="s">
        <v>2</v>
      </c>
      <c r="I59" s="181"/>
      <c r="J59" s="176"/>
      <c r="K59" s="179"/>
      <c r="L59" s="180" t="s">
        <v>127</v>
      </c>
    </row>
    <row r="60" spans="4:12" ht="18" customHeight="1">
      <c r="D60" s="178"/>
      <c r="E60" s="167"/>
      <c r="F60" s="182" t="s">
        <v>3</v>
      </c>
      <c r="G60" s="181"/>
      <c r="H60" s="182" t="s">
        <v>4</v>
      </c>
      <c r="I60" s="181"/>
      <c r="J60" s="182" t="s">
        <v>3</v>
      </c>
      <c r="K60" s="181"/>
      <c r="L60" s="182" t="s">
        <v>4</v>
      </c>
    </row>
    <row r="61" spans="5:12" ht="18" customHeight="1">
      <c r="E61" s="167"/>
      <c r="F61" s="12" t="s">
        <v>198</v>
      </c>
      <c r="G61" s="181"/>
      <c r="H61" s="182" t="s">
        <v>5</v>
      </c>
      <c r="I61" s="181"/>
      <c r="J61" s="12" t="s">
        <v>198</v>
      </c>
      <c r="K61" s="181"/>
      <c r="L61" s="182" t="s">
        <v>5</v>
      </c>
    </row>
    <row r="62" spans="5:12" ht="18" customHeight="1">
      <c r="E62" s="167"/>
      <c r="F62" s="182" t="s">
        <v>227</v>
      </c>
      <c r="G62" s="181"/>
      <c r="H62" s="182" t="s">
        <v>171</v>
      </c>
      <c r="I62" s="181"/>
      <c r="J62" s="182" t="s">
        <v>227</v>
      </c>
      <c r="K62" s="181"/>
      <c r="L62" s="182" t="s">
        <v>171</v>
      </c>
    </row>
    <row r="63" spans="4:12" ht="18" customHeight="1">
      <c r="D63" s="183" t="s">
        <v>6</v>
      </c>
      <c r="E63" s="167"/>
      <c r="F63" s="180" t="s">
        <v>7</v>
      </c>
      <c r="G63" s="181"/>
      <c r="H63" s="180" t="s">
        <v>7</v>
      </c>
      <c r="I63" s="181"/>
      <c r="J63" s="180" t="s">
        <v>7</v>
      </c>
      <c r="K63" s="181"/>
      <c r="L63" s="180" t="s">
        <v>7</v>
      </c>
    </row>
    <row r="64" spans="1:11" ht="6" customHeight="1">
      <c r="A64" s="167"/>
      <c r="F64" s="19"/>
      <c r="G64" s="185"/>
      <c r="I64" s="185"/>
      <c r="J64" s="19"/>
      <c r="K64" s="185"/>
    </row>
    <row r="65" spans="1:11" ht="18" customHeight="1">
      <c r="A65" s="167" t="s">
        <v>22</v>
      </c>
      <c r="F65" s="19"/>
      <c r="G65" s="185"/>
      <c r="I65" s="185"/>
      <c r="J65" s="19"/>
      <c r="K65" s="185"/>
    </row>
    <row r="66" spans="1:11" ht="6" customHeight="1">
      <c r="A66" s="167"/>
      <c r="F66" s="19"/>
      <c r="G66" s="185"/>
      <c r="I66" s="185"/>
      <c r="J66" s="19"/>
      <c r="K66" s="185"/>
    </row>
    <row r="67" spans="1:11" ht="18" customHeight="1">
      <c r="A67" s="167" t="s">
        <v>23</v>
      </c>
      <c r="F67" s="19"/>
      <c r="G67" s="185"/>
      <c r="I67" s="185"/>
      <c r="J67" s="19"/>
      <c r="K67" s="185"/>
    </row>
    <row r="68" spans="1:11" ht="6" customHeight="1">
      <c r="A68" s="167"/>
      <c r="F68" s="19"/>
      <c r="G68" s="185"/>
      <c r="I68" s="185"/>
      <c r="J68" s="19"/>
      <c r="K68" s="185"/>
    </row>
    <row r="69" spans="1:12" ht="18" customHeight="1">
      <c r="A69" s="169" t="s">
        <v>232</v>
      </c>
      <c r="D69" s="168">
        <v>15</v>
      </c>
      <c r="F69" s="19">
        <v>2442143</v>
      </c>
      <c r="G69" s="170"/>
      <c r="H69" s="171">
        <v>2640315</v>
      </c>
      <c r="I69" s="170"/>
      <c r="J69" s="19">
        <v>2086162</v>
      </c>
      <c r="K69" s="170"/>
      <c r="L69" s="171">
        <v>362177</v>
      </c>
    </row>
    <row r="70" spans="1:12" ht="18" customHeight="1">
      <c r="A70" s="169" t="s">
        <v>24</v>
      </c>
      <c r="F70" s="19">
        <v>553074</v>
      </c>
      <c r="G70" s="170"/>
      <c r="H70" s="171">
        <v>372587</v>
      </c>
      <c r="I70" s="170"/>
      <c r="J70" s="19">
        <v>138811</v>
      </c>
      <c r="K70" s="170"/>
      <c r="L70" s="171">
        <v>269528</v>
      </c>
    </row>
    <row r="71" spans="1:12" ht="18" customHeight="1">
      <c r="A71" s="169" t="s">
        <v>25</v>
      </c>
      <c r="F71" s="19">
        <v>929954</v>
      </c>
      <c r="G71" s="170"/>
      <c r="H71" s="171">
        <v>915949</v>
      </c>
      <c r="I71" s="170"/>
      <c r="J71" s="19">
        <v>574627</v>
      </c>
      <c r="K71" s="170"/>
      <c r="L71" s="171">
        <v>489525</v>
      </c>
    </row>
    <row r="72" spans="1:12" ht="18" customHeight="1">
      <c r="A72" s="169" t="s">
        <v>26</v>
      </c>
      <c r="F72" s="19">
        <v>147969</v>
      </c>
      <c r="G72" s="170"/>
      <c r="H72" s="189">
        <v>128137</v>
      </c>
      <c r="I72" s="170"/>
      <c r="J72" s="19">
        <v>0</v>
      </c>
      <c r="K72" s="170"/>
      <c r="L72" s="191">
        <v>0</v>
      </c>
    </row>
    <row r="73" spans="1:12" ht="18" customHeight="1">
      <c r="A73" s="169" t="s">
        <v>233</v>
      </c>
      <c r="F73" s="19"/>
      <c r="G73" s="170"/>
      <c r="H73" s="189"/>
      <c r="I73" s="170"/>
      <c r="J73" s="19"/>
      <c r="K73" s="170"/>
      <c r="L73" s="191"/>
    </row>
    <row r="74" spans="2:12" ht="18" customHeight="1">
      <c r="B74" s="169" t="s">
        <v>231</v>
      </c>
      <c r="D74" s="192"/>
      <c r="F74" s="19">
        <v>35727</v>
      </c>
      <c r="G74" s="170"/>
      <c r="H74" s="171">
        <v>33926</v>
      </c>
      <c r="I74" s="170"/>
      <c r="J74" s="19">
        <v>5359904</v>
      </c>
      <c r="K74" s="170"/>
      <c r="L74" s="171">
        <v>4779904</v>
      </c>
    </row>
    <row r="75" spans="1:12" ht="18" customHeight="1">
      <c r="A75" s="169" t="s">
        <v>27</v>
      </c>
      <c r="F75" s="19"/>
      <c r="G75" s="170"/>
      <c r="H75" s="171"/>
      <c r="I75" s="170"/>
      <c r="J75" s="19"/>
      <c r="K75" s="170"/>
      <c r="L75" s="171"/>
    </row>
    <row r="76" spans="2:12" ht="18" customHeight="1">
      <c r="B76" s="169" t="s">
        <v>28</v>
      </c>
      <c r="C76" s="172"/>
      <c r="D76" s="168">
        <v>16</v>
      </c>
      <c r="F76" s="19">
        <v>2738370</v>
      </c>
      <c r="G76" s="170"/>
      <c r="H76" s="189">
        <v>5342357</v>
      </c>
      <c r="I76" s="170"/>
      <c r="J76" s="19">
        <v>535769</v>
      </c>
      <c r="K76" s="170"/>
      <c r="L76" s="189">
        <v>3535125</v>
      </c>
    </row>
    <row r="77" spans="1:12" ht="18" customHeight="1">
      <c r="A77" s="169" t="s">
        <v>175</v>
      </c>
      <c r="C77" s="172"/>
      <c r="F77" s="19">
        <v>3098</v>
      </c>
      <c r="G77" s="170"/>
      <c r="H77" s="189">
        <v>10628</v>
      </c>
      <c r="I77" s="170"/>
      <c r="J77" s="19">
        <v>0</v>
      </c>
      <c r="K77" s="170"/>
      <c r="L77" s="191">
        <v>0</v>
      </c>
    </row>
    <row r="78" spans="1:12" ht="18" customHeight="1">
      <c r="A78" s="172" t="s">
        <v>177</v>
      </c>
      <c r="C78" s="172"/>
      <c r="F78" s="19"/>
      <c r="G78" s="170"/>
      <c r="H78" s="191"/>
      <c r="I78" s="170"/>
      <c r="J78" s="19"/>
      <c r="K78" s="170"/>
      <c r="L78" s="191"/>
    </row>
    <row r="79" spans="1:12" ht="18" customHeight="1">
      <c r="A79" s="172"/>
      <c r="B79" s="169" t="s">
        <v>28</v>
      </c>
      <c r="C79" s="172"/>
      <c r="D79" s="192"/>
      <c r="F79" s="19">
        <v>65492</v>
      </c>
      <c r="G79" s="170"/>
      <c r="H79" s="189">
        <v>98741</v>
      </c>
      <c r="I79" s="170"/>
      <c r="J79" s="19">
        <v>11182</v>
      </c>
      <c r="K79" s="170"/>
      <c r="L79" s="189">
        <v>54590</v>
      </c>
    </row>
    <row r="80" spans="1:12" ht="18" customHeight="1">
      <c r="A80" s="172" t="s">
        <v>150</v>
      </c>
      <c r="C80" s="172"/>
      <c r="D80" s="168">
        <v>17</v>
      </c>
      <c r="F80" s="19">
        <v>3999942</v>
      </c>
      <c r="G80" s="170"/>
      <c r="H80" s="171">
        <v>3999466</v>
      </c>
      <c r="I80" s="170"/>
      <c r="J80" s="19">
        <v>3999942</v>
      </c>
      <c r="K80" s="170"/>
      <c r="L80" s="171">
        <v>3999466</v>
      </c>
    </row>
    <row r="81" spans="1:12" ht="18" customHeight="1">
      <c r="A81" s="169" t="s">
        <v>29</v>
      </c>
      <c r="F81" s="19">
        <v>14872</v>
      </c>
      <c r="G81" s="170"/>
      <c r="H81" s="170">
        <v>12610</v>
      </c>
      <c r="I81" s="170"/>
      <c r="J81" s="19">
        <v>0</v>
      </c>
      <c r="K81" s="170"/>
      <c r="L81" s="170">
        <v>0</v>
      </c>
    </row>
    <row r="82" spans="1:12" ht="18" customHeight="1">
      <c r="A82" s="169" t="s">
        <v>30</v>
      </c>
      <c r="D82" s="192"/>
      <c r="F82" s="22">
        <v>14609</v>
      </c>
      <c r="G82" s="170"/>
      <c r="H82" s="176">
        <v>9727</v>
      </c>
      <c r="I82" s="170"/>
      <c r="J82" s="22">
        <v>0</v>
      </c>
      <c r="K82" s="170"/>
      <c r="L82" s="176">
        <v>0</v>
      </c>
    </row>
    <row r="83" spans="1:11" ht="6" customHeight="1">
      <c r="A83" s="172"/>
      <c r="B83" s="197"/>
      <c r="F83" s="19"/>
      <c r="G83" s="185"/>
      <c r="I83" s="185"/>
      <c r="J83" s="19"/>
      <c r="K83" s="185"/>
    </row>
    <row r="84" spans="1:12" ht="18" customHeight="1">
      <c r="A84" s="167" t="s">
        <v>31</v>
      </c>
      <c r="B84" s="172"/>
      <c r="F84" s="22">
        <f>SUM(F69:F82)</f>
        <v>10945250</v>
      </c>
      <c r="G84" s="185"/>
      <c r="H84" s="176">
        <f>SUM(H69:H82)</f>
        <v>13564443</v>
      </c>
      <c r="I84" s="185"/>
      <c r="J84" s="22">
        <f>SUM(J69:J82)</f>
        <v>12706397</v>
      </c>
      <c r="K84" s="185"/>
      <c r="L84" s="176">
        <f>SUM(L69:L82)</f>
        <v>13490315</v>
      </c>
    </row>
    <row r="85" spans="6:11" ht="19.5" customHeight="1">
      <c r="F85" s="19"/>
      <c r="G85" s="185"/>
      <c r="I85" s="185"/>
      <c r="J85" s="19"/>
      <c r="K85" s="185"/>
    </row>
    <row r="86" spans="1:11" ht="18" customHeight="1">
      <c r="A86" s="167" t="s">
        <v>32</v>
      </c>
      <c r="F86" s="19"/>
      <c r="G86" s="185"/>
      <c r="I86" s="185"/>
      <c r="J86" s="19"/>
      <c r="K86" s="185"/>
    </row>
    <row r="87" spans="1:11" ht="6" customHeight="1">
      <c r="A87" s="167"/>
      <c r="F87" s="19"/>
      <c r="G87" s="185"/>
      <c r="I87" s="185"/>
      <c r="J87" s="19"/>
      <c r="K87" s="185"/>
    </row>
    <row r="88" spans="1:12" ht="18" customHeight="1">
      <c r="A88" s="172" t="s">
        <v>175</v>
      </c>
      <c r="C88" s="172"/>
      <c r="F88" s="19">
        <v>1555</v>
      </c>
      <c r="G88" s="170"/>
      <c r="H88" s="189">
        <v>3205</v>
      </c>
      <c r="I88" s="170"/>
      <c r="J88" s="19">
        <v>0</v>
      </c>
      <c r="K88" s="170"/>
      <c r="L88" s="191">
        <v>0</v>
      </c>
    </row>
    <row r="89" spans="1:12" ht="18" customHeight="1">
      <c r="A89" s="169" t="s">
        <v>33</v>
      </c>
      <c r="D89" s="168">
        <v>16</v>
      </c>
      <c r="F89" s="19">
        <v>22463275</v>
      </c>
      <c r="G89" s="170"/>
      <c r="H89" s="171">
        <v>18897599</v>
      </c>
      <c r="I89" s="185"/>
      <c r="J89" s="19">
        <v>3113491</v>
      </c>
      <c r="K89" s="170"/>
      <c r="L89" s="171">
        <v>1886868</v>
      </c>
    </row>
    <row r="90" spans="1:12" ht="18" customHeight="1">
      <c r="A90" s="169" t="s">
        <v>34</v>
      </c>
      <c r="D90" s="198">
        <v>17</v>
      </c>
      <c r="F90" s="19">
        <v>12193315</v>
      </c>
      <c r="G90" s="170"/>
      <c r="H90" s="171">
        <v>12192301</v>
      </c>
      <c r="I90" s="185"/>
      <c r="J90" s="19">
        <v>12193315</v>
      </c>
      <c r="K90" s="170"/>
      <c r="L90" s="171">
        <v>12192301</v>
      </c>
    </row>
    <row r="91" spans="1:12" ht="18" customHeight="1">
      <c r="A91" s="169" t="s">
        <v>30</v>
      </c>
      <c r="D91" s="198"/>
      <c r="F91" s="19">
        <v>142501</v>
      </c>
      <c r="G91" s="170"/>
      <c r="H91" s="189">
        <v>76478</v>
      </c>
      <c r="I91" s="185"/>
      <c r="J91" s="19">
        <v>0</v>
      </c>
      <c r="K91" s="170"/>
      <c r="L91" s="191">
        <v>0</v>
      </c>
    </row>
    <row r="92" spans="1:12" ht="18" customHeight="1">
      <c r="A92" s="169" t="s">
        <v>176</v>
      </c>
      <c r="D92" s="192"/>
      <c r="F92" s="19">
        <v>1631013</v>
      </c>
      <c r="G92" s="170"/>
      <c r="H92" s="189">
        <v>1674909</v>
      </c>
      <c r="I92" s="185"/>
      <c r="J92" s="19">
        <v>258505</v>
      </c>
      <c r="K92" s="170"/>
      <c r="L92" s="189">
        <v>260749</v>
      </c>
    </row>
    <row r="93" spans="1:12" ht="18" customHeight="1">
      <c r="A93" s="169" t="s">
        <v>192</v>
      </c>
      <c r="D93" s="198"/>
      <c r="F93" s="19">
        <v>338863</v>
      </c>
      <c r="G93" s="170"/>
      <c r="H93" s="170">
        <v>296341</v>
      </c>
      <c r="I93" s="185"/>
      <c r="J93" s="19">
        <v>53963</v>
      </c>
      <c r="K93" s="170"/>
      <c r="L93" s="170">
        <v>57637</v>
      </c>
    </row>
    <row r="94" spans="1:12" ht="18" customHeight="1">
      <c r="A94" s="169" t="s">
        <v>35</v>
      </c>
      <c r="F94" s="19">
        <v>75997</v>
      </c>
      <c r="G94" s="170"/>
      <c r="H94" s="171">
        <v>67613</v>
      </c>
      <c r="I94" s="185"/>
      <c r="J94" s="19">
        <v>58899</v>
      </c>
      <c r="K94" s="170"/>
      <c r="L94" s="171">
        <v>52929</v>
      </c>
    </row>
    <row r="95" spans="1:12" ht="18" customHeight="1">
      <c r="A95" s="169" t="s">
        <v>143</v>
      </c>
      <c r="D95" s="199">
        <v>21.6</v>
      </c>
      <c r="F95" s="19">
        <v>0</v>
      </c>
      <c r="H95" s="191">
        <v>0</v>
      </c>
      <c r="J95" s="184">
        <v>800515</v>
      </c>
      <c r="L95" s="171">
        <v>769730</v>
      </c>
    </row>
    <row r="96" spans="1:12" ht="18" customHeight="1">
      <c r="A96" s="169" t="s">
        <v>36</v>
      </c>
      <c r="D96" s="198">
        <v>18</v>
      </c>
      <c r="F96" s="184">
        <v>2094731</v>
      </c>
      <c r="H96" s="171">
        <v>2073683</v>
      </c>
      <c r="J96" s="184">
        <v>1593</v>
      </c>
      <c r="L96" s="171">
        <v>1593</v>
      </c>
    </row>
    <row r="97" spans="1:12" ht="18" customHeight="1">
      <c r="A97" s="169" t="s">
        <v>138</v>
      </c>
      <c r="F97" s="22">
        <v>10709</v>
      </c>
      <c r="G97" s="170"/>
      <c r="H97" s="176">
        <v>10318</v>
      </c>
      <c r="I97" s="185"/>
      <c r="J97" s="22">
        <v>1540</v>
      </c>
      <c r="K97" s="170"/>
      <c r="L97" s="176">
        <v>1540</v>
      </c>
    </row>
    <row r="98" spans="6:11" ht="6" customHeight="1">
      <c r="F98" s="19"/>
      <c r="G98" s="185"/>
      <c r="I98" s="185"/>
      <c r="J98" s="19"/>
      <c r="K98" s="185"/>
    </row>
    <row r="99" spans="1:12" ht="18" customHeight="1">
      <c r="A99" s="167" t="s">
        <v>37</v>
      </c>
      <c r="B99" s="172"/>
      <c r="F99" s="22">
        <f>SUM(F88:F97)</f>
        <v>38951959</v>
      </c>
      <c r="G99" s="185"/>
      <c r="H99" s="176">
        <f>SUM(H88:H97)</f>
        <v>35292447</v>
      </c>
      <c r="I99" s="185"/>
      <c r="J99" s="22">
        <f>SUM(J88:J97)</f>
        <v>16481821</v>
      </c>
      <c r="K99" s="185"/>
      <c r="L99" s="176">
        <f>SUM(L88:L97)</f>
        <v>15223347</v>
      </c>
    </row>
    <row r="100" spans="1:11" ht="6" customHeight="1">
      <c r="A100" s="167"/>
      <c r="F100" s="19"/>
      <c r="G100" s="185"/>
      <c r="I100" s="185"/>
      <c r="J100" s="19"/>
      <c r="K100" s="185"/>
    </row>
    <row r="101" spans="1:12" ht="18" customHeight="1">
      <c r="A101" s="167" t="s">
        <v>38</v>
      </c>
      <c r="B101" s="167"/>
      <c r="F101" s="22">
        <f>SUM(F84,F99)</f>
        <v>49897209</v>
      </c>
      <c r="G101" s="185"/>
      <c r="H101" s="176">
        <f>SUM(H84,H99)</f>
        <v>48856890</v>
      </c>
      <c r="I101" s="185"/>
      <c r="J101" s="22">
        <f>SUM(J84,J99)</f>
        <v>29188218</v>
      </c>
      <c r="K101" s="185"/>
      <c r="L101" s="176">
        <f>SUM(L84,L99)</f>
        <v>28713662</v>
      </c>
    </row>
    <row r="102" spans="1:12" s="203" customFormat="1" ht="18" customHeight="1">
      <c r="A102" s="200"/>
      <c r="B102" s="200"/>
      <c r="C102" s="201"/>
      <c r="D102" s="192"/>
      <c r="E102" s="201"/>
      <c r="F102" s="202"/>
      <c r="G102" s="202"/>
      <c r="H102" s="202"/>
      <c r="I102" s="202"/>
      <c r="J102" s="202"/>
      <c r="K102" s="202"/>
      <c r="L102" s="202"/>
    </row>
    <row r="103" spans="1:12" s="203" customFormat="1" ht="18" customHeight="1">
      <c r="A103" s="200"/>
      <c r="B103" s="200"/>
      <c r="C103" s="201"/>
      <c r="D103" s="192"/>
      <c r="E103" s="201"/>
      <c r="F103" s="202"/>
      <c r="G103" s="202"/>
      <c r="H103" s="202"/>
      <c r="I103" s="202"/>
      <c r="J103" s="202"/>
      <c r="K103" s="202"/>
      <c r="L103" s="202"/>
    </row>
    <row r="104" spans="1:12" s="203" customFormat="1" ht="18" customHeight="1">
      <c r="A104" s="200"/>
      <c r="B104" s="200"/>
      <c r="C104" s="201"/>
      <c r="D104" s="192"/>
      <c r="E104" s="201"/>
      <c r="F104" s="202"/>
      <c r="G104" s="202"/>
      <c r="H104" s="202"/>
      <c r="I104" s="202"/>
      <c r="J104" s="202"/>
      <c r="K104" s="202"/>
      <c r="L104" s="202"/>
    </row>
    <row r="105" spans="1:12" s="203" customFormat="1" ht="18" customHeight="1">
      <c r="A105" s="200"/>
      <c r="B105" s="200"/>
      <c r="C105" s="201"/>
      <c r="D105" s="192"/>
      <c r="E105" s="201"/>
      <c r="F105" s="202"/>
      <c r="G105" s="202"/>
      <c r="H105" s="202"/>
      <c r="I105" s="202"/>
      <c r="J105" s="202"/>
      <c r="K105" s="202"/>
      <c r="L105" s="202"/>
    </row>
    <row r="106" spans="1:12" s="203" customFormat="1" ht="20.25" customHeight="1">
      <c r="A106" s="200"/>
      <c r="B106" s="200"/>
      <c r="C106" s="201"/>
      <c r="D106" s="192"/>
      <c r="E106" s="201"/>
      <c r="F106" s="202"/>
      <c r="G106" s="202"/>
      <c r="H106" s="202"/>
      <c r="I106" s="202"/>
      <c r="J106" s="202"/>
      <c r="K106" s="202"/>
      <c r="L106" s="202"/>
    </row>
    <row r="107" spans="1:12" ht="21.75" customHeight="1">
      <c r="A107" s="220" t="str">
        <f>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107" s="220"/>
      <c r="C107" s="220"/>
      <c r="D107" s="220"/>
      <c r="E107" s="220"/>
      <c r="F107" s="220"/>
      <c r="G107" s="220"/>
      <c r="H107" s="220"/>
      <c r="I107" s="220"/>
      <c r="J107" s="220"/>
      <c r="K107" s="220"/>
      <c r="L107" s="220"/>
    </row>
    <row r="108" spans="1:11" ht="19.5" customHeight="1">
      <c r="A108" s="167" t="s">
        <v>0</v>
      </c>
      <c r="B108" s="167"/>
      <c r="C108" s="167"/>
      <c r="G108" s="185"/>
      <c r="I108" s="185"/>
      <c r="K108" s="185"/>
    </row>
    <row r="109" spans="1:11" ht="19.5" customHeight="1">
      <c r="A109" s="167" t="s">
        <v>1</v>
      </c>
      <c r="B109" s="167"/>
      <c r="C109" s="167"/>
      <c r="G109" s="185"/>
      <c r="I109" s="185"/>
      <c r="K109" s="185"/>
    </row>
    <row r="110" spans="1:12" ht="19.5" customHeight="1">
      <c r="A110" s="173" t="str">
        <f>+A3</f>
        <v>ณ วันที่ 30 มิถุนายน พ.ศ. 2564</v>
      </c>
      <c r="B110" s="173"/>
      <c r="C110" s="173"/>
      <c r="D110" s="174"/>
      <c r="E110" s="175"/>
      <c r="F110" s="176"/>
      <c r="G110" s="196"/>
      <c r="H110" s="176"/>
      <c r="I110" s="196"/>
      <c r="J110" s="176"/>
      <c r="K110" s="196"/>
      <c r="L110" s="176"/>
    </row>
    <row r="111" spans="7:11" ht="19.5" customHeight="1">
      <c r="G111" s="185"/>
      <c r="I111" s="185"/>
      <c r="K111" s="185"/>
    </row>
    <row r="112" spans="1:12" ht="19.5" customHeight="1">
      <c r="A112" s="172"/>
      <c r="D112" s="178"/>
      <c r="E112" s="167"/>
      <c r="F112" s="176"/>
      <c r="G112" s="179"/>
      <c r="H112" s="180" t="s">
        <v>2</v>
      </c>
      <c r="I112" s="181"/>
      <c r="J112" s="176"/>
      <c r="K112" s="179"/>
      <c r="L112" s="180" t="s">
        <v>127</v>
      </c>
    </row>
    <row r="113" spans="4:12" ht="19.5" customHeight="1">
      <c r="D113" s="178"/>
      <c r="E113" s="167"/>
      <c r="F113" s="182" t="s">
        <v>3</v>
      </c>
      <c r="G113" s="181"/>
      <c r="H113" s="182" t="s">
        <v>4</v>
      </c>
      <c r="I113" s="181"/>
      <c r="J113" s="182" t="s">
        <v>3</v>
      </c>
      <c r="K113" s="181"/>
      <c r="L113" s="182" t="s">
        <v>4</v>
      </c>
    </row>
    <row r="114" spans="5:12" ht="19.5" customHeight="1">
      <c r="E114" s="167"/>
      <c r="F114" s="12" t="s">
        <v>198</v>
      </c>
      <c r="G114" s="181"/>
      <c r="H114" s="182" t="s">
        <v>5</v>
      </c>
      <c r="I114" s="181"/>
      <c r="J114" s="12" t="s">
        <v>198</v>
      </c>
      <c r="K114" s="181"/>
      <c r="L114" s="182" t="s">
        <v>5</v>
      </c>
    </row>
    <row r="115" spans="5:12" ht="19.5" customHeight="1">
      <c r="E115" s="167"/>
      <c r="F115" s="182" t="s">
        <v>227</v>
      </c>
      <c r="G115" s="181"/>
      <c r="H115" s="182" t="s">
        <v>171</v>
      </c>
      <c r="I115" s="181"/>
      <c r="J115" s="182" t="s">
        <v>227</v>
      </c>
      <c r="K115" s="181"/>
      <c r="L115" s="182" t="s">
        <v>171</v>
      </c>
    </row>
    <row r="116" spans="5:12" ht="19.5" customHeight="1">
      <c r="E116" s="167"/>
      <c r="F116" s="180" t="s">
        <v>7</v>
      </c>
      <c r="G116" s="181"/>
      <c r="H116" s="180" t="s">
        <v>7</v>
      </c>
      <c r="I116" s="181"/>
      <c r="J116" s="180" t="s">
        <v>7</v>
      </c>
      <c r="K116" s="181"/>
      <c r="L116" s="180" t="s">
        <v>7</v>
      </c>
    </row>
    <row r="117" spans="1:11" ht="7.5" customHeight="1">
      <c r="A117" s="167"/>
      <c r="F117" s="19"/>
      <c r="G117" s="185"/>
      <c r="I117" s="185"/>
      <c r="J117" s="19"/>
      <c r="K117" s="185"/>
    </row>
    <row r="118" spans="1:11" ht="19.5" customHeight="1">
      <c r="A118" s="167" t="s">
        <v>234</v>
      </c>
      <c r="F118" s="19"/>
      <c r="G118" s="185"/>
      <c r="I118" s="185"/>
      <c r="J118" s="19"/>
      <c r="K118" s="185"/>
    </row>
    <row r="119" spans="1:11" ht="7.5" customHeight="1">
      <c r="A119" s="167"/>
      <c r="F119" s="19"/>
      <c r="G119" s="185"/>
      <c r="I119" s="185"/>
      <c r="J119" s="19"/>
      <c r="K119" s="185"/>
    </row>
    <row r="120" spans="1:11" ht="19.5" customHeight="1">
      <c r="A120" s="167" t="s">
        <v>39</v>
      </c>
      <c r="F120" s="19"/>
      <c r="G120" s="185"/>
      <c r="I120" s="185"/>
      <c r="J120" s="19"/>
      <c r="K120" s="185"/>
    </row>
    <row r="121" spans="1:11" ht="7.5" customHeight="1">
      <c r="A121" s="167"/>
      <c r="F121" s="19"/>
      <c r="G121" s="185"/>
      <c r="I121" s="185"/>
      <c r="J121" s="19"/>
      <c r="K121" s="185"/>
    </row>
    <row r="122" spans="1:11" ht="19.5" customHeight="1">
      <c r="A122" s="169" t="s">
        <v>40</v>
      </c>
      <c r="F122" s="19"/>
      <c r="G122" s="185"/>
      <c r="I122" s="185"/>
      <c r="J122" s="19"/>
      <c r="K122" s="185"/>
    </row>
    <row r="123" spans="2:12" ht="19.5" customHeight="1">
      <c r="B123" s="169" t="s">
        <v>41</v>
      </c>
      <c r="F123" s="184"/>
      <c r="H123" s="171"/>
      <c r="J123" s="184"/>
      <c r="L123" s="171"/>
    </row>
    <row r="124" spans="3:12" ht="19.5" customHeight="1">
      <c r="C124" s="197" t="s">
        <v>226</v>
      </c>
      <c r="F124" s="184"/>
      <c r="H124" s="171"/>
      <c r="J124" s="184"/>
      <c r="L124" s="171"/>
    </row>
    <row r="125" spans="3:12" ht="19.5" customHeight="1" thickBot="1">
      <c r="C125" s="169" t="s">
        <v>42</v>
      </c>
      <c r="F125" s="27">
        <v>373000</v>
      </c>
      <c r="G125" s="185"/>
      <c r="H125" s="195">
        <v>373000</v>
      </c>
      <c r="I125" s="185"/>
      <c r="J125" s="27">
        <v>373000</v>
      </c>
      <c r="K125" s="185"/>
      <c r="L125" s="195">
        <v>373000</v>
      </c>
    </row>
    <row r="126" spans="1:11" ht="7.5" customHeight="1" thickTop="1">
      <c r="A126" s="167"/>
      <c r="F126" s="19"/>
      <c r="G126" s="185"/>
      <c r="I126" s="185"/>
      <c r="J126" s="19"/>
      <c r="K126" s="185"/>
    </row>
    <row r="127" spans="2:12" ht="19.5" customHeight="1">
      <c r="B127" s="169" t="s">
        <v>43</v>
      </c>
      <c r="F127" s="184"/>
      <c r="H127" s="171"/>
      <c r="J127" s="184"/>
      <c r="L127" s="171"/>
    </row>
    <row r="128" spans="2:11" ht="19.5" customHeight="1">
      <c r="B128" s="197"/>
      <c r="C128" s="197" t="s">
        <v>226</v>
      </c>
      <c r="F128" s="19"/>
      <c r="G128" s="170"/>
      <c r="I128" s="170"/>
      <c r="J128" s="19"/>
      <c r="K128" s="170"/>
    </row>
    <row r="129" spans="2:12" ht="19.5" customHeight="1">
      <c r="B129" s="197"/>
      <c r="C129" s="169" t="s">
        <v>44</v>
      </c>
      <c r="F129" s="19">
        <v>373000</v>
      </c>
      <c r="G129" s="170"/>
      <c r="H129" s="170">
        <v>373000</v>
      </c>
      <c r="I129" s="170"/>
      <c r="J129" s="19">
        <v>373000</v>
      </c>
      <c r="K129" s="170"/>
      <c r="L129" s="170">
        <v>373000</v>
      </c>
    </row>
    <row r="130" spans="1:12" ht="19.5" customHeight="1">
      <c r="A130" s="169" t="s">
        <v>45</v>
      </c>
      <c r="F130" s="19">
        <v>3680616</v>
      </c>
      <c r="G130" s="170"/>
      <c r="H130" s="171">
        <v>3680616</v>
      </c>
      <c r="I130" s="170"/>
      <c r="J130" s="19">
        <v>3680616</v>
      </c>
      <c r="K130" s="170"/>
      <c r="L130" s="171">
        <v>3680616</v>
      </c>
    </row>
    <row r="131" spans="1:11" ht="19.5" customHeight="1">
      <c r="A131" s="169" t="s">
        <v>46</v>
      </c>
      <c r="F131" s="19"/>
      <c r="G131" s="185"/>
      <c r="I131" s="185"/>
      <c r="J131" s="19"/>
      <c r="K131" s="185"/>
    </row>
    <row r="132" spans="2:12" ht="19.5" customHeight="1">
      <c r="B132" s="169" t="s">
        <v>47</v>
      </c>
      <c r="F132" s="184"/>
      <c r="H132" s="171"/>
      <c r="J132" s="184"/>
      <c r="L132" s="171"/>
    </row>
    <row r="133" spans="2:12" ht="19.5" customHeight="1">
      <c r="B133" s="197" t="s">
        <v>48</v>
      </c>
      <c r="C133" s="172"/>
      <c r="F133" s="19">
        <v>37300</v>
      </c>
      <c r="G133" s="170"/>
      <c r="H133" s="171">
        <v>37300</v>
      </c>
      <c r="I133" s="170"/>
      <c r="J133" s="19">
        <v>37300</v>
      </c>
      <c r="K133" s="170"/>
      <c r="L133" s="171">
        <v>37300</v>
      </c>
    </row>
    <row r="134" spans="2:12" ht="19.5" customHeight="1">
      <c r="B134" s="169" t="s">
        <v>49</v>
      </c>
      <c r="F134" s="19">
        <v>25632594</v>
      </c>
      <c r="G134" s="170"/>
      <c r="H134" s="171">
        <v>24149090</v>
      </c>
      <c r="I134" s="170"/>
      <c r="J134" s="19">
        <v>17781958</v>
      </c>
      <c r="K134" s="170"/>
      <c r="L134" s="171">
        <v>16837417</v>
      </c>
    </row>
    <row r="135" spans="1:12" ht="19.5" customHeight="1">
      <c r="A135" s="169" t="s">
        <v>50</v>
      </c>
      <c r="F135" s="22">
        <v>-436380</v>
      </c>
      <c r="G135" s="170"/>
      <c r="H135" s="177">
        <v>-428489</v>
      </c>
      <c r="I135" s="170"/>
      <c r="J135" s="22">
        <v>216244</v>
      </c>
      <c r="K135" s="170"/>
      <c r="L135" s="177">
        <v>257819</v>
      </c>
    </row>
    <row r="136" spans="1:11" ht="7.5" customHeight="1">
      <c r="A136" s="167"/>
      <c r="F136" s="19"/>
      <c r="G136" s="185"/>
      <c r="I136" s="185"/>
      <c r="J136" s="19"/>
      <c r="K136" s="185"/>
    </row>
    <row r="137" spans="1:12" ht="19.5" customHeight="1">
      <c r="A137" s="167" t="s">
        <v>133</v>
      </c>
      <c r="F137" s="19">
        <f>SUM(F129:F135)</f>
        <v>29287130</v>
      </c>
      <c r="G137" s="170"/>
      <c r="H137" s="170">
        <f>SUM(H129:H135)</f>
        <v>27811517</v>
      </c>
      <c r="I137" s="170"/>
      <c r="J137" s="19">
        <f>SUM(J129:J135)</f>
        <v>22089118</v>
      </c>
      <c r="K137" s="170"/>
      <c r="L137" s="170">
        <f>SUM(L129:L135)</f>
        <v>21186152</v>
      </c>
    </row>
    <row r="138" spans="1:12" ht="19.5" customHeight="1">
      <c r="A138" s="169" t="s">
        <v>51</v>
      </c>
      <c r="F138" s="22">
        <v>2645602</v>
      </c>
      <c r="G138" s="185"/>
      <c r="H138" s="176">
        <v>1815361</v>
      </c>
      <c r="I138" s="185"/>
      <c r="J138" s="22">
        <v>0</v>
      </c>
      <c r="K138" s="185"/>
      <c r="L138" s="176">
        <v>0</v>
      </c>
    </row>
    <row r="139" spans="1:11" ht="7.5" customHeight="1">
      <c r="A139" s="167"/>
      <c r="F139" s="19"/>
      <c r="G139" s="185"/>
      <c r="I139" s="185"/>
      <c r="J139" s="19"/>
      <c r="K139" s="185"/>
    </row>
    <row r="140" spans="1:12" ht="19.5" customHeight="1">
      <c r="A140" s="167" t="s">
        <v>52</v>
      </c>
      <c r="B140" s="167"/>
      <c r="F140" s="22">
        <f>SUM(F137:F138)</f>
        <v>31932732</v>
      </c>
      <c r="G140" s="185"/>
      <c r="H140" s="176">
        <f>SUM(H137:H138)</f>
        <v>29626878</v>
      </c>
      <c r="I140" s="185"/>
      <c r="J140" s="22">
        <f>SUM(J137:J138)</f>
        <v>22089118</v>
      </c>
      <c r="K140" s="185"/>
      <c r="L140" s="176">
        <f>SUM(L137:L138)</f>
        <v>21186152</v>
      </c>
    </row>
    <row r="141" spans="1:11" ht="7.5" customHeight="1">
      <c r="A141" s="167"/>
      <c r="F141" s="19"/>
      <c r="G141" s="185"/>
      <c r="I141" s="185"/>
      <c r="J141" s="19"/>
      <c r="K141" s="185"/>
    </row>
    <row r="142" spans="1:12" ht="19.5" customHeight="1" thickBot="1">
      <c r="A142" s="167" t="s">
        <v>53</v>
      </c>
      <c r="F142" s="27">
        <f>SUM(F140,F101)</f>
        <v>81829941</v>
      </c>
      <c r="G142" s="185"/>
      <c r="H142" s="195">
        <f>SUM(H140,H101)</f>
        <v>78483768</v>
      </c>
      <c r="I142" s="185"/>
      <c r="J142" s="27">
        <f>SUM(J140,J101)</f>
        <v>51277336</v>
      </c>
      <c r="K142" s="185"/>
      <c r="L142" s="195">
        <f>SUM(L140,L101)</f>
        <v>49899814</v>
      </c>
    </row>
    <row r="143" spans="1:11" ht="19.5" customHeight="1" thickTop="1">
      <c r="A143" s="167"/>
      <c r="G143" s="185"/>
      <c r="I143" s="185"/>
      <c r="K143" s="185"/>
    </row>
    <row r="144" spans="1:11" ht="19.5" customHeight="1">
      <c r="A144" s="167"/>
      <c r="G144" s="170"/>
      <c r="I144" s="185"/>
      <c r="K144" s="170"/>
    </row>
    <row r="145" spans="1:11" ht="19.5" customHeight="1">
      <c r="A145" s="167"/>
      <c r="G145" s="185"/>
      <c r="I145" s="185"/>
      <c r="K145" s="185"/>
    </row>
    <row r="146" spans="1:11" ht="19.5" customHeight="1">
      <c r="A146" s="167"/>
      <c r="G146" s="185"/>
      <c r="I146" s="185"/>
      <c r="K146" s="185"/>
    </row>
    <row r="147" spans="1:11" ht="19.5" customHeight="1">
      <c r="A147" s="167"/>
      <c r="G147" s="185"/>
      <c r="I147" s="185"/>
      <c r="K147" s="185"/>
    </row>
    <row r="148" spans="1:11" ht="19.5" customHeight="1">
      <c r="A148" s="167"/>
      <c r="G148" s="185"/>
      <c r="I148" s="185"/>
      <c r="K148" s="185"/>
    </row>
    <row r="149" spans="1:11" ht="19.5" customHeight="1">
      <c r="A149" s="167"/>
      <c r="G149" s="185"/>
      <c r="I149" s="185"/>
      <c r="K149" s="185"/>
    </row>
    <row r="150" spans="1:11" ht="19.5" customHeight="1">
      <c r="A150" s="167"/>
      <c r="G150" s="185"/>
      <c r="I150" s="185"/>
      <c r="K150" s="185"/>
    </row>
    <row r="151" spans="1:11" ht="19.5" customHeight="1">
      <c r="A151" s="167"/>
      <c r="G151" s="185"/>
      <c r="I151" s="185"/>
      <c r="K151" s="185"/>
    </row>
    <row r="152" spans="1:11" ht="19.5" customHeight="1">
      <c r="A152" s="167"/>
      <c r="G152" s="185"/>
      <c r="I152" s="185"/>
      <c r="K152" s="185"/>
    </row>
    <row r="153" spans="1:11" ht="23.25" customHeight="1">
      <c r="A153" s="167"/>
      <c r="G153" s="185"/>
      <c r="I153" s="185"/>
      <c r="K153" s="185"/>
    </row>
    <row r="154" spans="1:11" ht="20.25" customHeight="1">
      <c r="A154" s="167"/>
      <c r="G154" s="185"/>
      <c r="I154" s="185"/>
      <c r="K154" s="185"/>
    </row>
    <row r="155" spans="1:12" ht="21.75" customHeight="1">
      <c r="A155" s="220" t="str">
        <f>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155" s="220"/>
      <c r="C155" s="220"/>
      <c r="D155" s="220"/>
      <c r="E155" s="220"/>
      <c r="F155" s="220"/>
      <c r="G155" s="220"/>
      <c r="H155" s="220"/>
      <c r="I155" s="220"/>
      <c r="J155" s="220"/>
      <c r="K155" s="220"/>
      <c r="L155" s="220"/>
    </row>
  </sheetData>
  <sheetProtection/>
  <mergeCells count="3">
    <mergeCell ref="A54:L54"/>
    <mergeCell ref="A107:L107"/>
    <mergeCell ref="A155:L155"/>
  </mergeCells>
  <printOptions/>
  <pageMargins left="0.8" right="0.5" top="0.5" bottom="0.6" header="0.49" footer="0.4"/>
  <pageSetup firstPageNumber="2" useFirstPageNumber="1" fitToHeight="0" horizontalDpi="1200" verticalDpi="1200" orientation="portrait" paperSize="9" scale="90" r:id="rId1"/>
  <headerFooter>
    <oddFooter>&amp;R&amp;"Browallia New,Regular"&amp;13&amp;P</oddFooter>
  </headerFooter>
  <rowBreaks count="2" manualBreakCount="2">
    <brk id="54" max="255" man="1"/>
    <brk id="10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FF99"/>
  </sheetPr>
  <dimension ref="A1:L135"/>
  <sheetViews>
    <sheetView zoomScaleSheetLayoutView="100" zoomScalePageLayoutView="0" workbookViewId="0" topLeftCell="A127">
      <selection activeCell="D131" sqref="D131"/>
    </sheetView>
  </sheetViews>
  <sheetFormatPr defaultColWidth="6.8515625" defaultRowHeight="19.5" customHeight="1"/>
  <cols>
    <col min="1" max="2" width="1.1484375" style="3" customWidth="1"/>
    <col min="3" max="3" width="36.00390625" style="3" customWidth="1"/>
    <col min="4" max="4" width="7.57421875" style="2" customWidth="1"/>
    <col min="5" max="5" width="0.5625" style="3" customWidth="1"/>
    <col min="6" max="6" width="11.57421875" style="4" customWidth="1"/>
    <col min="7" max="7" width="0.5625" style="3" customWidth="1"/>
    <col min="8" max="8" width="11.57421875" style="4" customWidth="1"/>
    <col min="9" max="9" width="0.5625" style="2" customWidth="1"/>
    <col min="10" max="10" width="11.57421875" style="4" customWidth="1"/>
    <col min="11" max="11" width="0.5625" style="3" customWidth="1"/>
    <col min="12" max="12" width="11.57421875" style="4" customWidth="1"/>
    <col min="13" max="16384" width="6.8515625" style="5" customWidth="1"/>
  </cols>
  <sheetData>
    <row r="1" spans="1:12" ht="19.5" customHeight="1">
      <c r="A1" s="1" t="s">
        <v>0</v>
      </c>
      <c r="B1" s="1"/>
      <c r="C1" s="1"/>
      <c r="G1" s="17"/>
      <c r="I1" s="18"/>
      <c r="K1" s="17"/>
      <c r="L1" s="12" t="s">
        <v>3</v>
      </c>
    </row>
    <row r="2" spans="1:11" ht="19.5" customHeight="1">
      <c r="A2" s="1" t="s">
        <v>54</v>
      </c>
      <c r="B2" s="1"/>
      <c r="C2" s="1"/>
      <c r="G2" s="17"/>
      <c r="I2" s="18"/>
      <c r="K2" s="17"/>
    </row>
    <row r="3" spans="1:12" ht="19.5" customHeight="1">
      <c r="A3" s="6" t="s">
        <v>236</v>
      </c>
      <c r="B3" s="6"/>
      <c r="C3" s="6"/>
      <c r="D3" s="7"/>
      <c r="E3" s="8"/>
      <c r="F3" s="9"/>
      <c r="G3" s="29"/>
      <c r="H3" s="9"/>
      <c r="I3" s="30"/>
      <c r="J3" s="9"/>
      <c r="K3" s="29"/>
      <c r="L3" s="9"/>
    </row>
    <row r="4" spans="7:11" ht="19.5" customHeight="1">
      <c r="G4" s="17"/>
      <c r="I4" s="18"/>
      <c r="K4" s="17"/>
    </row>
    <row r="5" spans="1:12" ht="19.5" customHeight="1">
      <c r="A5" s="5"/>
      <c r="D5" s="10"/>
      <c r="E5" s="1"/>
      <c r="F5" s="222" t="s">
        <v>2</v>
      </c>
      <c r="G5" s="222"/>
      <c r="H5" s="222"/>
      <c r="I5" s="32"/>
      <c r="J5" s="222" t="s">
        <v>127</v>
      </c>
      <c r="K5" s="222"/>
      <c r="L5" s="222"/>
    </row>
    <row r="6" spans="5:12" ht="19.5" customHeight="1">
      <c r="E6" s="1"/>
      <c r="F6" s="12" t="s">
        <v>227</v>
      </c>
      <c r="G6" s="1"/>
      <c r="H6" s="12" t="s">
        <v>171</v>
      </c>
      <c r="I6" s="13"/>
      <c r="J6" s="12" t="s">
        <v>227</v>
      </c>
      <c r="K6" s="1"/>
      <c r="L6" s="12" t="s">
        <v>171</v>
      </c>
    </row>
    <row r="7" spans="4:12" ht="19.5" customHeight="1">
      <c r="D7" s="14" t="s">
        <v>6</v>
      </c>
      <c r="E7" s="1"/>
      <c r="F7" s="213" t="s">
        <v>7</v>
      </c>
      <c r="G7" s="1"/>
      <c r="H7" s="213" t="s">
        <v>7</v>
      </c>
      <c r="I7" s="13"/>
      <c r="J7" s="213" t="s">
        <v>7</v>
      </c>
      <c r="K7" s="1"/>
      <c r="L7" s="213" t="s">
        <v>7</v>
      </c>
    </row>
    <row r="8" spans="6:11" ht="7.5" customHeight="1">
      <c r="F8" s="16"/>
      <c r="G8" s="20"/>
      <c r="I8" s="20"/>
      <c r="J8" s="16"/>
      <c r="K8" s="20"/>
    </row>
    <row r="9" spans="1:12" ht="19.5" customHeight="1">
      <c r="A9" s="3" t="s">
        <v>147</v>
      </c>
      <c r="F9" s="35">
        <v>3258230</v>
      </c>
      <c r="G9" s="36"/>
      <c r="H9" s="37">
        <v>2473662</v>
      </c>
      <c r="I9" s="36"/>
      <c r="J9" s="39">
        <v>1483620</v>
      </c>
      <c r="K9" s="38"/>
      <c r="L9" s="38">
        <v>1229889</v>
      </c>
    </row>
    <row r="10" spans="1:12" ht="19.5" customHeight="1">
      <c r="A10" s="3" t="s">
        <v>55</v>
      </c>
      <c r="F10" s="39">
        <v>1665235</v>
      </c>
      <c r="G10" s="38"/>
      <c r="H10" s="38">
        <v>1654333</v>
      </c>
      <c r="I10" s="38"/>
      <c r="J10" s="16">
        <v>0</v>
      </c>
      <c r="K10" s="38"/>
      <c r="L10" s="4">
        <v>0</v>
      </c>
    </row>
    <row r="11" spans="1:12" ht="19.5" customHeight="1">
      <c r="A11" s="3" t="s">
        <v>56</v>
      </c>
      <c r="D11" s="25"/>
      <c r="F11" s="35">
        <v>0</v>
      </c>
      <c r="G11" s="36"/>
      <c r="H11" s="37">
        <v>0</v>
      </c>
      <c r="I11" s="36"/>
      <c r="J11" s="35">
        <v>946454</v>
      </c>
      <c r="K11" s="36"/>
      <c r="L11" s="37">
        <v>1478460</v>
      </c>
    </row>
    <row r="12" spans="1:12" ht="19.5" customHeight="1">
      <c r="A12" s="3" t="s">
        <v>57</v>
      </c>
      <c r="D12" s="25"/>
      <c r="F12" s="40">
        <v>11613</v>
      </c>
      <c r="G12" s="36"/>
      <c r="H12" s="41">
        <v>47311</v>
      </c>
      <c r="I12" s="36"/>
      <c r="J12" s="40">
        <v>115507</v>
      </c>
      <c r="K12" s="36"/>
      <c r="L12" s="41">
        <v>138159</v>
      </c>
    </row>
    <row r="13" spans="6:11" ht="7.5" customHeight="1">
      <c r="F13" s="16"/>
      <c r="G13" s="20"/>
      <c r="I13" s="20"/>
      <c r="J13" s="16"/>
      <c r="K13" s="20"/>
    </row>
    <row r="14" spans="1:12" ht="19.5" customHeight="1">
      <c r="A14" s="1" t="s">
        <v>58</v>
      </c>
      <c r="B14" s="5"/>
      <c r="C14" s="1"/>
      <c r="F14" s="40">
        <f>SUM(F9:F12)</f>
        <v>4935078</v>
      </c>
      <c r="G14" s="36"/>
      <c r="H14" s="41">
        <f>SUM(H9:H12)</f>
        <v>4175306</v>
      </c>
      <c r="I14" s="36"/>
      <c r="J14" s="40">
        <f>SUM(J9:J12)</f>
        <v>2545581</v>
      </c>
      <c r="K14" s="36"/>
      <c r="L14" s="41">
        <f>SUM(L9:L12)</f>
        <v>2846508</v>
      </c>
    </row>
    <row r="15" spans="6:11" ht="19.5" customHeight="1">
      <c r="F15" s="16"/>
      <c r="G15" s="20"/>
      <c r="I15" s="20"/>
      <c r="J15" s="16"/>
      <c r="K15" s="20"/>
    </row>
    <row r="16" spans="1:12" ht="19.5" customHeight="1">
      <c r="A16" s="3" t="s">
        <v>269</v>
      </c>
      <c r="D16" s="25"/>
      <c r="F16" s="35">
        <v>-3100628</v>
      </c>
      <c r="G16" s="42"/>
      <c r="H16" s="37">
        <v>-2243725</v>
      </c>
      <c r="I16" s="42"/>
      <c r="J16" s="35">
        <v>-1403201</v>
      </c>
      <c r="K16" s="43"/>
      <c r="L16" s="37">
        <v>-1139042</v>
      </c>
    </row>
    <row r="17" spans="1:12" ht="19.5" customHeight="1">
      <c r="A17" s="3" t="s">
        <v>59</v>
      </c>
      <c r="D17" s="25"/>
      <c r="F17" s="35">
        <v>-19693</v>
      </c>
      <c r="G17" s="36"/>
      <c r="H17" s="37">
        <v>-23583</v>
      </c>
      <c r="I17" s="36"/>
      <c r="J17" s="35">
        <v>-13548</v>
      </c>
      <c r="K17" s="36"/>
      <c r="L17" s="37">
        <v>-16400</v>
      </c>
    </row>
    <row r="18" spans="1:12" ht="19.5" customHeight="1">
      <c r="A18" s="3" t="s">
        <v>60</v>
      </c>
      <c r="F18" s="35">
        <v>-291865</v>
      </c>
      <c r="G18" s="36"/>
      <c r="H18" s="37">
        <v>-368773</v>
      </c>
      <c r="I18" s="36"/>
      <c r="J18" s="35">
        <v>-182555</v>
      </c>
      <c r="K18" s="36"/>
      <c r="L18" s="37">
        <v>-212278</v>
      </c>
    </row>
    <row r="19" spans="1:12" ht="19.5" customHeight="1">
      <c r="A19" s="3" t="s">
        <v>206</v>
      </c>
      <c r="F19" s="35">
        <v>3700</v>
      </c>
      <c r="G19" s="36"/>
      <c r="H19" s="37">
        <v>16974</v>
      </c>
      <c r="I19" s="36"/>
      <c r="J19" s="35">
        <v>0</v>
      </c>
      <c r="K19" s="36"/>
      <c r="L19" s="37">
        <v>0</v>
      </c>
    </row>
    <row r="20" spans="1:12" ht="19.5" customHeight="1">
      <c r="A20" s="3" t="s">
        <v>61</v>
      </c>
      <c r="E20" s="20"/>
      <c r="F20" s="35">
        <v>12970</v>
      </c>
      <c r="G20" s="36"/>
      <c r="H20" s="37">
        <v>-20080</v>
      </c>
      <c r="I20" s="36"/>
      <c r="J20" s="35">
        <v>10832</v>
      </c>
      <c r="K20" s="36"/>
      <c r="L20" s="37">
        <v>-20445</v>
      </c>
    </row>
    <row r="21" spans="1:12" ht="19.5" customHeight="1">
      <c r="A21" s="3" t="s">
        <v>63</v>
      </c>
      <c r="E21" s="20"/>
      <c r="F21" s="40">
        <v>-378559</v>
      </c>
      <c r="G21" s="36"/>
      <c r="H21" s="41">
        <v>-407583</v>
      </c>
      <c r="I21" s="36"/>
      <c r="J21" s="40">
        <v>-202858</v>
      </c>
      <c r="K21" s="36"/>
      <c r="L21" s="41">
        <v>-218548</v>
      </c>
    </row>
    <row r="22" spans="6:11" ht="7.5" customHeight="1">
      <c r="F22" s="16"/>
      <c r="G22" s="20"/>
      <c r="I22" s="20"/>
      <c r="J22" s="16"/>
      <c r="K22" s="20"/>
    </row>
    <row r="23" spans="1:12" ht="19.5" customHeight="1">
      <c r="A23" s="1" t="s">
        <v>62</v>
      </c>
      <c r="B23" s="5"/>
      <c r="F23" s="22">
        <f>SUM(F16:F22)</f>
        <v>-3774075</v>
      </c>
      <c r="G23" s="4"/>
      <c r="H23" s="9">
        <f>SUM(H16:H22)</f>
        <v>-3046770</v>
      </c>
      <c r="I23" s="4"/>
      <c r="J23" s="22">
        <f>SUM(J16:J22)</f>
        <v>-1791330</v>
      </c>
      <c r="K23" s="4"/>
      <c r="L23" s="9">
        <f>SUM(L16:L22)</f>
        <v>-1606713</v>
      </c>
    </row>
    <row r="24" spans="6:11" ht="7.5" customHeight="1">
      <c r="F24" s="16"/>
      <c r="G24" s="4"/>
      <c r="I24" s="4"/>
      <c r="J24" s="16"/>
      <c r="K24" s="4"/>
    </row>
    <row r="25" spans="1:12" ht="19.5" customHeight="1">
      <c r="A25" s="3" t="s">
        <v>224</v>
      </c>
      <c r="F25" s="56"/>
      <c r="G25" s="20"/>
      <c r="H25" s="57"/>
      <c r="I25" s="20"/>
      <c r="J25" s="56"/>
      <c r="K25" s="20"/>
      <c r="L25" s="57"/>
    </row>
    <row r="26" spans="2:12" ht="19.5" customHeight="1">
      <c r="B26" s="3" t="s">
        <v>256</v>
      </c>
      <c r="D26" s="25"/>
      <c r="F26" s="40">
        <v>-7981</v>
      </c>
      <c r="G26" s="36"/>
      <c r="H26" s="41">
        <v>-1739</v>
      </c>
      <c r="I26" s="36"/>
      <c r="J26" s="40">
        <v>0</v>
      </c>
      <c r="K26" s="36"/>
      <c r="L26" s="41">
        <v>0</v>
      </c>
    </row>
    <row r="27" spans="6:11" ht="7.5" customHeight="1">
      <c r="F27" s="16"/>
      <c r="G27" s="4"/>
      <c r="I27" s="4"/>
      <c r="J27" s="16"/>
      <c r="K27" s="4"/>
    </row>
    <row r="28" spans="1:12" ht="19.5" customHeight="1">
      <c r="A28" s="1" t="s">
        <v>64</v>
      </c>
      <c r="F28" s="35">
        <f>SUM(F14+F23+F26)</f>
        <v>1153022</v>
      </c>
      <c r="G28" s="37"/>
      <c r="H28" s="37">
        <f>SUM(H14+H23+H26)</f>
        <v>1126797</v>
      </c>
      <c r="I28" s="37"/>
      <c r="J28" s="35">
        <f>SUM(J14+J23+J26)</f>
        <v>754251</v>
      </c>
      <c r="K28" s="37"/>
      <c r="L28" s="37">
        <f>SUM(L14+L23+L26)</f>
        <v>1239795</v>
      </c>
    </row>
    <row r="29" spans="1:12" ht="19.5" customHeight="1">
      <c r="A29" s="3" t="s">
        <v>65</v>
      </c>
      <c r="D29" s="2">
        <v>19</v>
      </c>
      <c r="F29" s="40">
        <v>-12179</v>
      </c>
      <c r="G29" s="36"/>
      <c r="H29" s="41">
        <v>-6998</v>
      </c>
      <c r="I29" s="36"/>
      <c r="J29" s="40">
        <v>716</v>
      </c>
      <c r="K29" s="36"/>
      <c r="L29" s="41">
        <v>0</v>
      </c>
    </row>
    <row r="30" spans="6:11" ht="7.5" customHeight="1">
      <c r="F30" s="16"/>
      <c r="G30" s="20"/>
      <c r="I30" s="20"/>
      <c r="J30" s="16"/>
      <c r="K30" s="20"/>
    </row>
    <row r="31" spans="1:12" ht="19.5" customHeight="1">
      <c r="A31" s="1" t="s">
        <v>66</v>
      </c>
      <c r="F31" s="22">
        <f>SUM(F28:F29)</f>
        <v>1140843</v>
      </c>
      <c r="G31" s="4"/>
      <c r="H31" s="9">
        <f>SUM(H28:H29)</f>
        <v>1119799</v>
      </c>
      <c r="I31" s="4"/>
      <c r="J31" s="22">
        <f>SUM(J28:J29)</f>
        <v>754967</v>
      </c>
      <c r="K31" s="4"/>
      <c r="L31" s="9">
        <f>SUM(L28:L29)</f>
        <v>1239795</v>
      </c>
    </row>
    <row r="32" spans="7:11" ht="19.5" customHeight="1">
      <c r="G32" s="4"/>
      <c r="I32" s="4"/>
      <c r="K32" s="4"/>
    </row>
    <row r="33" spans="7:11" ht="19.5" customHeight="1">
      <c r="G33" s="4"/>
      <c r="I33" s="4"/>
      <c r="K33" s="4"/>
    </row>
    <row r="34" spans="7:11" ht="19.5" customHeight="1">
      <c r="G34" s="4"/>
      <c r="I34" s="4"/>
      <c r="K34" s="4"/>
    </row>
    <row r="35" spans="7:11" ht="19.5" customHeight="1">
      <c r="G35" s="4"/>
      <c r="I35" s="4"/>
      <c r="K35" s="4"/>
    </row>
    <row r="36" spans="7:11" ht="19.5" customHeight="1">
      <c r="G36" s="4"/>
      <c r="I36" s="4"/>
      <c r="K36" s="4"/>
    </row>
    <row r="37" spans="7:11" ht="19.5" customHeight="1">
      <c r="G37" s="4"/>
      <c r="I37" s="4"/>
      <c r="K37" s="4"/>
    </row>
    <row r="38" spans="7:11" ht="19.5" customHeight="1">
      <c r="G38" s="4"/>
      <c r="I38" s="4"/>
      <c r="K38" s="4"/>
    </row>
    <row r="39" spans="7:11" ht="19.5" customHeight="1">
      <c r="G39" s="4"/>
      <c r="I39" s="4"/>
      <c r="K39" s="4"/>
    </row>
    <row r="40" spans="7:11" ht="19.5" customHeight="1">
      <c r="G40" s="4"/>
      <c r="I40" s="4"/>
      <c r="K40" s="4"/>
    </row>
    <row r="41" spans="7:11" ht="19.5" customHeight="1">
      <c r="G41" s="4"/>
      <c r="I41" s="4"/>
      <c r="K41" s="4"/>
    </row>
    <row r="42" spans="7:11" ht="19.5" customHeight="1">
      <c r="G42" s="4"/>
      <c r="I42" s="4"/>
      <c r="K42" s="4"/>
    </row>
    <row r="43" spans="7:11" ht="23.25" customHeight="1">
      <c r="G43" s="4"/>
      <c r="I43" s="4"/>
      <c r="K43" s="4"/>
    </row>
    <row r="44" spans="7:11" ht="21.75" customHeight="1">
      <c r="G44" s="4"/>
      <c r="I44" s="4"/>
      <c r="K44" s="4"/>
    </row>
    <row r="45" spans="1:12" ht="21.75" customHeight="1">
      <c r="A45" s="221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45" s="221"/>
      <c r="C45" s="221"/>
      <c r="D45" s="221"/>
      <c r="E45" s="221"/>
      <c r="F45" s="221"/>
      <c r="G45" s="221"/>
      <c r="H45" s="221"/>
      <c r="I45" s="221"/>
      <c r="J45" s="221"/>
      <c r="K45" s="221"/>
      <c r="L45" s="221"/>
    </row>
    <row r="46" spans="1:12" ht="19.5" customHeight="1">
      <c r="A46" s="1" t="s">
        <v>0</v>
      </c>
      <c r="B46" s="1"/>
      <c r="C46" s="1"/>
      <c r="G46" s="17"/>
      <c r="I46" s="18"/>
      <c r="K46" s="17"/>
      <c r="L46" s="12" t="s">
        <v>3</v>
      </c>
    </row>
    <row r="47" spans="1:11" ht="19.5" customHeight="1">
      <c r="A47" s="1" t="s">
        <v>54</v>
      </c>
      <c r="B47" s="1"/>
      <c r="C47" s="1"/>
      <c r="G47" s="17"/>
      <c r="I47" s="18"/>
      <c r="K47" s="17"/>
    </row>
    <row r="48" spans="1:12" ht="19.5" customHeight="1">
      <c r="A48" s="6" t="str">
        <f>A3</f>
        <v>สำหรับงวดสามเดือนสิ้นสุดวันที่ 30 มิถุนายน พ.ศ. 2564</v>
      </c>
      <c r="B48" s="6"/>
      <c r="C48" s="6"/>
      <c r="D48" s="7"/>
      <c r="E48" s="8"/>
      <c r="F48" s="9"/>
      <c r="G48" s="29"/>
      <c r="H48" s="9"/>
      <c r="I48" s="30"/>
      <c r="J48" s="9"/>
      <c r="K48" s="29"/>
      <c r="L48" s="9"/>
    </row>
    <row r="49" spans="7:11" ht="19.5" customHeight="1">
      <c r="G49" s="17"/>
      <c r="I49" s="18"/>
      <c r="K49" s="17"/>
    </row>
    <row r="50" spans="1:12" ht="19.5" customHeight="1">
      <c r="A50" s="5"/>
      <c r="D50" s="10"/>
      <c r="E50" s="1"/>
      <c r="F50" s="222" t="s">
        <v>2</v>
      </c>
      <c r="G50" s="222"/>
      <c r="H50" s="222"/>
      <c r="I50" s="32"/>
      <c r="J50" s="222" t="s">
        <v>127</v>
      </c>
      <c r="K50" s="222"/>
      <c r="L50" s="222"/>
    </row>
    <row r="51" spans="5:12" ht="19.5" customHeight="1">
      <c r="E51" s="1"/>
      <c r="F51" s="12" t="s">
        <v>227</v>
      </c>
      <c r="G51" s="1"/>
      <c r="H51" s="12" t="s">
        <v>171</v>
      </c>
      <c r="I51" s="13"/>
      <c r="J51" s="12" t="s">
        <v>227</v>
      </c>
      <c r="K51" s="1"/>
      <c r="L51" s="12" t="s">
        <v>171</v>
      </c>
    </row>
    <row r="52" spans="4:12" ht="19.5" customHeight="1">
      <c r="D52" s="10"/>
      <c r="E52" s="1"/>
      <c r="F52" s="213" t="s">
        <v>7</v>
      </c>
      <c r="G52" s="1"/>
      <c r="H52" s="213" t="s">
        <v>7</v>
      </c>
      <c r="I52" s="13"/>
      <c r="J52" s="213" t="s">
        <v>7</v>
      </c>
      <c r="K52" s="1"/>
      <c r="L52" s="213" t="s">
        <v>7</v>
      </c>
    </row>
    <row r="53" spans="1:11" ht="7.5" customHeight="1">
      <c r="A53" s="1"/>
      <c r="F53" s="16"/>
      <c r="G53" s="4"/>
      <c r="I53" s="4"/>
      <c r="J53" s="16"/>
      <c r="K53" s="4"/>
    </row>
    <row r="54" spans="1:11" ht="19.5" customHeight="1">
      <c r="A54" s="157" t="s">
        <v>144</v>
      </c>
      <c r="F54" s="16"/>
      <c r="G54" s="20"/>
      <c r="I54" s="20"/>
      <c r="J54" s="16"/>
      <c r="K54" s="20"/>
    </row>
    <row r="55" spans="1:11" ht="7.5" customHeight="1">
      <c r="A55" s="1"/>
      <c r="F55" s="16"/>
      <c r="G55" s="4"/>
      <c r="I55" s="4"/>
      <c r="J55" s="16"/>
      <c r="K55" s="4"/>
    </row>
    <row r="56" spans="1:11" ht="19.5" customHeight="1">
      <c r="A56" s="3" t="s">
        <v>204</v>
      </c>
      <c r="F56" s="16"/>
      <c r="G56" s="4"/>
      <c r="I56" s="4"/>
      <c r="J56" s="16"/>
      <c r="K56" s="4"/>
    </row>
    <row r="57" spans="1:11" ht="19.5" customHeight="1">
      <c r="A57" s="45"/>
      <c r="B57" s="33" t="s">
        <v>67</v>
      </c>
      <c r="C57" s="33"/>
      <c r="F57" s="16"/>
      <c r="G57" s="4"/>
      <c r="I57" s="4"/>
      <c r="J57" s="16"/>
      <c r="K57" s="4"/>
    </row>
    <row r="58" spans="1:11" ht="19.5" customHeight="1">
      <c r="A58" s="1"/>
      <c r="C58" s="3" t="s">
        <v>240</v>
      </c>
      <c r="F58" s="16"/>
      <c r="G58" s="4"/>
      <c r="I58" s="4"/>
      <c r="J58" s="16"/>
      <c r="K58" s="4"/>
    </row>
    <row r="59" spans="1:12" ht="19.5" customHeight="1">
      <c r="A59" s="1"/>
      <c r="C59" s="3" t="s">
        <v>254</v>
      </c>
      <c r="F59" s="16">
        <v>-25073</v>
      </c>
      <c r="G59" s="4"/>
      <c r="H59" s="4">
        <v>721058</v>
      </c>
      <c r="I59" s="4"/>
      <c r="J59" s="16">
        <v>-34503</v>
      </c>
      <c r="K59" s="4"/>
      <c r="L59" s="4">
        <v>718117</v>
      </c>
    </row>
    <row r="60" spans="1:11" ht="19.5" customHeight="1">
      <c r="A60" s="1"/>
      <c r="C60" s="3" t="s">
        <v>214</v>
      </c>
      <c r="F60" s="16"/>
      <c r="G60" s="4"/>
      <c r="I60" s="4"/>
      <c r="J60" s="16"/>
      <c r="K60" s="4"/>
    </row>
    <row r="61" spans="1:12" ht="19.5" customHeight="1">
      <c r="A61" s="1"/>
      <c r="C61" s="33" t="s">
        <v>220</v>
      </c>
      <c r="F61" s="22">
        <v>5015</v>
      </c>
      <c r="G61" s="4"/>
      <c r="H61" s="9">
        <v>-144212</v>
      </c>
      <c r="I61" s="4"/>
      <c r="J61" s="22">
        <v>6901</v>
      </c>
      <c r="K61" s="4"/>
      <c r="L61" s="9">
        <v>-143623</v>
      </c>
    </row>
    <row r="62" spans="1:11" ht="7.5" customHeight="1">
      <c r="A62" s="1"/>
      <c r="F62" s="16"/>
      <c r="G62" s="4"/>
      <c r="I62" s="4"/>
      <c r="J62" s="16"/>
      <c r="K62" s="4"/>
    </row>
    <row r="63" spans="1:11" ht="19.5" customHeight="1">
      <c r="A63" s="1" t="s">
        <v>205</v>
      </c>
      <c r="F63" s="16"/>
      <c r="G63" s="4"/>
      <c r="I63" s="4"/>
      <c r="J63" s="16"/>
      <c r="K63" s="4"/>
    </row>
    <row r="64" spans="1:12" ht="19.5" customHeight="1">
      <c r="A64" s="1"/>
      <c r="B64" s="1" t="s">
        <v>67</v>
      </c>
      <c r="F64" s="22">
        <f>SUM(F59:F61)</f>
        <v>-20058</v>
      </c>
      <c r="G64" s="4"/>
      <c r="H64" s="9">
        <f>SUM(H59:H61)</f>
        <v>576846</v>
      </c>
      <c r="I64" s="4"/>
      <c r="J64" s="22">
        <f>SUM(J59:J61)</f>
        <v>-27602</v>
      </c>
      <c r="K64" s="4"/>
      <c r="L64" s="9">
        <f>SUM(L59:L61)</f>
        <v>574494</v>
      </c>
    </row>
    <row r="65" spans="1:11" ht="7.5" customHeight="1">
      <c r="A65" s="1"/>
      <c r="F65" s="16"/>
      <c r="G65" s="4"/>
      <c r="I65" s="4"/>
      <c r="J65" s="16"/>
      <c r="K65" s="4"/>
    </row>
    <row r="66" spans="1:11" ht="19.5" customHeight="1">
      <c r="A66" s="3" t="s">
        <v>142</v>
      </c>
      <c r="F66" s="16"/>
      <c r="G66" s="20"/>
      <c r="I66" s="20"/>
      <c r="J66" s="16"/>
      <c r="K66" s="20"/>
    </row>
    <row r="67" spans="1:12" s="38" customFormat="1" ht="19.5" customHeight="1">
      <c r="A67" s="45"/>
      <c r="B67" s="33" t="s">
        <v>67</v>
      </c>
      <c r="C67" s="33"/>
      <c r="D67" s="34"/>
      <c r="E67" s="33"/>
      <c r="F67" s="35"/>
      <c r="G67" s="36"/>
      <c r="H67" s="37"/>
      <c r="I67" s="36"/>
      <c r="J67" s="35"/>
      <c r="K67" s="36"/>
      <c r="L67" s="37"/>
    </row>
    <row r="68" spans="1:12" s="38" customFormat="1" ht="19.5" customHeight="1">
      <c r="A68" s="45"/>
      <c r="C68" s="44" t="s">
        <v>241</v>
      </c>
      <c r="D68" s="34"/>
      <c r="E68" s="33"/>
      <c r="F68" s="35"/>
      <c r="G68" s="36"/>
      <c r="H68" s="37"/>
      <c r="I68" s="36"/>
      <c r="J68" s="35"/>
      <c r="K68" s="36"/>
      <c r="L68" s="37"/>
    </row>
    <row r="69" spans="1:12" s="38" customFormat="1" ht="19.5" customHeight="1">
      <c r="A69" s="45"/>
      <c r="B69" s="45"/>
      <c r="C69" s="33" t="s">
        <v>242</v>
      </c>
      <c r="D69" s="34"/>
      <c r="E69" s="33"/>
      <c r="F69" s="35">
        <v>502</v>
      </c>
      <c r="G69" s="36"/>
      <c r="H69" s="37">
        <v>-8522</v>
      </c>
      <c r="I69" s="36"/>
      <c r="J69" s="35">
        <v>0</v>
      </c>
      <c r="K69" s="36"/>
      <c r="L69" s="37">
        <v>0</v>
      </c>
    </row>
    <row r="70" spans="1:12" s="38" customFormat="1" ht="19.5" customHeight="1">
      <c r="A70" s="46"/>
      <c r="C70" s="47" t="s">
        <v>221</v>
      </c>
      <c r="D70" s="34"/>
      <c r="E70" s="33"/>
      <c r="F70" s="35"/>
      <c r="G70" s="36"/>
      <c r="H70" s="37"/>
      <c r="I70" s="36"/>
      <c r="J70" s="35"/>
      <c r="K70" s="36"/>
      <c r="L70" s="37"/>
    </row>
    <row r="71" spans="1:12" s="38" customFormat="1" ht="19.5" customHeight="1">
      <c r="A71" s="46"/>
      <c r="C71" s="33" t="s">
        <v>215</v>
      </c>
      <c r="D71" s="34"/>
      <c r="E71" s="33"/>
      <c r="F71" s="35">
        <v>64962</v>
      </c>
      <c r="G71" s="36"/>
      <c r="H71" s="37">
        <v>-29385</v>
      </c>
      <c r="I71" s="36"/>
      <c r="J71" s="35">
        <v>0</v>
      </c>
      <c r="K71" s="36"/>
      <c r="L71" s="37">
        <v>0</v>
      </c>
    </row>
    <row r="72" spans="1:12" s="38" customFormat="1" ht="19.5" customHeight="1">
      <c r="A72" s="46"/>
      <c r="C72" s="44" t="s">
        <v>222</v>
      </c>
      <c r="D72" s="34"/>
      <c r="E72" s="33"/>
      <c r="F72" s="35"/>
      <c r="G72" s="36"/>
      <c r="H72" s="37"/>
      <c r="I72" s="36"/>
      <c r="J72" s="35"/>
      <c r="K72" s="36"/>
      <c r="L72" s="37"/>
    </row>
    <row r="73" spans="1:12" s="38" customFormat="1" ht="19.5" customHeight="1">
      <c r="A73" s="46"/>
      <c r="C73" s="33" t="s">
        <v>220</v>
      </c>
      <c r="D73" s="34"/>
      <c r="E73" s="33"/>
      <c r="F73" s="40">
        <v>0</v>
      </c>
      <c r="G73" s="36"/>
      <c r="H73" s="41">
        <v>0</v>
      </c>
      <c r="I73" s="36"/>
      <c r="J73" s="40">
        <v>0</v>
      </c>
      <c r="K73" s="36"/>
      <c r="L73" s="41">
        <v>0</v>
      </c>
    </row>
    <row r="74" spans="1:11" ht="7.5" customHeight="1">
      <c r="A74" s="1"/>
      <c r="F74" s="16"/>
      <c r="G74" s="4"/>
      <c r="I74" s="4"/>
      <c r="J74" s="16"/>
      <c r="K74" s="4"/>
    </row>
    <row r="75" spans="1:11" ht="19.5" customHeight="1">
      <c r="A75" s="1" t="s">
        <v>209</v>
      </c>
      <c r="F75" s="16"/>
      <c r="G75" s="4"/>
      <c r="I75" s="4"/>
      <c r="J75" s="16"/>
      <c r="K75" s="4"/>
    </row>
    <row r="76" spans="1:12" ht="19.5" customHeight="1">
      <c r="A76" s="1"/>
      <c r="B76" s="1" t="s">
        <v>67</v>
      </c>
      <c r="F76" s="22">
        <f>SUM(F67:F73)</f>
        <v>65464</v>
      </c>
      <c r="G76" s="20"/>
      <c r="H76" s="9">
        <f>SUM(H67:H73)</f>
        <v>-37907</v>
      </c>
      <c r="I76" s="20"/>
      <c r="J76" s="22">
        <f>SUM(J67:J73)</f>
        <v>0</v>
      </c>
      <c r="K76" s="20"/>
      <c r="L76" s="9">
        <f>SUM(L67:L73)</f>
        <v>0</v>
      </c>
    </row>
    <row r="77" spans="1:11" ht="7.5" customHeight="1">
      <c r="A77" s="1"/>
      <c r="F77" s="16"/>
      <c r="G77" s="4"/>
      <c r="I77" s="4"/>
      <c r="J77" s="16"/>
      <c r="K77" s="4"/>
    </row>
    <row r="78" spans="1:12" ht="19.5" customHeight="1">
      <c r="A78" s="1" t="s">
        <v>210</v>
      </c>
      <c r="F78" s="22">
        <f>SUM(F64,F76)</f>
        <v>45406</v>
      </c>
      <c r="G78" s="4"/>
      <c r="H78" s="9">
        <f>SUM(H64,H76)</f>
        <v>538939</v>
      </c>
      <c r="I78" s="4"/>
      <c r="J78" s="22">
        <f>SUM(J64,J76)</f>
        <v>-27602</v>
      </c>
      <c r="K78" s="4"/>
      <c r="L78" s="9">
        <f>SUM(L64,L76)</f>
        <v>574494</v>
      </c>
    </row>
    <row r="79" spans="1:11" ht="7.5" customHeight="1">
      <c r="A79" s="1"/>
      <c r="F79" s="16"/>
      <c r="G79" s="4"/>
      <c r="I79" s="4"/>
      <c r="J79" s="16"/>
      <c r="K79" s="4"/>
    </row>
    <row r="80" spans="1:12" ht="19.5" customHeight="1" thickBot="1">
      <c r="A80" s="1" t="s">
        <v>68</v>
      </c>
      <c r="F80" s="27">
        <f>SUM(F31+F78)</f>
        <v>1186249</v>
      </c>
      <c r="G80" s="4"/>
      <c r="H80" s="28">
        <f>SUM(H31+H78)</f>
        <v>1658738</v>
      </c>
      <c r="I80" s="4"/>
      <c r="J80" s="27">
        <f>SUM(J31+J78)</f>
        <v>727365</v>
      </c>
      <c r="K80" s="4"/>
      <c r="L80" s="28">
        <f>SUM(L31+L78)</f>
        <v>1814289</v>
      </c>
    </row>
    <row r="81" spans="1:12" ht="19.5" customHeight="1" thickTop="1">
      <c r="A81" s="1"/>
      <c r="F81" s="3"/>
      <c r="H81" s="3"/>
      <c r="I81" s="3"/>
      <c r="J81" s="3"/>
      <c r="L81" s="3"/>
    </row>
    <row r="82" spans="1:12" ht="19.5" customHeight="1">
      <c r="A82" s="1"/>
      <c r="F82" s="3"/>
      <c r="H82" s="3"/>
      <c r="I82" s="3"/>
      <c r="J82" s="3"/>
      <c r="L82" s="3"/>
    </row>
    <row r="83" spans="1:12" ht="19.5" customHeight="1">
      <c r="A83" s="1"/>
      <c r="F83" s="3"/>
      <c r="H83" s="3"/>
      <c r="I83" s="3"/>
      <c r="J83" s="3"/>
      <c r="L83" s="3"/>
    </row>
    <row r="84" spans="1:12" ht="19.5" customHeight="1">
      <c r="A84" s="1"/>
      <c r="F84" s="3"/>
      <c r="H84" s="3"/>
      <c r="I84" s="3"/>
      <c r="J84" s="3"/>
      <c r="L84" s="3"/>
    </row>
    <row r="85" spans="1:12" ht="19.5" customHeight="1">
      <c r="A85" s="1"/>
      <c r="F85" s="3"/>
      <c r="H85" s="3"/>
      <c r="I85" s="3"/>
      <c r="J85" s="3"/>
      <c r="L85" s="3"/>
    </row>
    <row r="86" spans="1:12" ht="19.5" customHeight="1">
      <c r="A86" s="1"/>
      <c r="F86" s="3"/>
      <c r="H86" s="3"/>
      <c r="I86" s="3"/>
      <c r="J86" s="3"/>
      <c r="L86" s="3"/>
    </row>
    <row r="87" spans="1:12" ht="19.5" customHeight="1">
      <c r="A87" s="1"/>
      <c r="F87" s="3"/>
      <c r="H87" s="3"/>
      <c r="I87" s="3"/>
      <c r="J87" s="3"/>
      <c r="L87" s="3"/>
    </row>
    <row r="88" spans="1:12" ht="19.5" customHeight="1">
      <c r="A88" s="1"/>
      <c r="F88" s="3"/>
      <c r="H88" s="3"/>
      <c r="I88" s="3"/>
      <c r="J88" s="3"/>
      <c r="L88" s="3"/>
    </row>
    <row r="89" spans="1:12" ht="19.5" customHeight="1">
      <c r="A89" s="1"/>
      <c r="F89" s="3"/>
      <c r="H89" s="3"/>
      <c r="I89" s="3"/>
      <c r="J89" s="3"/>
      <c r="L89" s="3"/>
    </row>
    <row r="90" spans="1:12" ht="18" customHeight="1">
      <c r="A90" s="1"/>
      <c r="F90" s="3"/>
      <c r="G90" s="4"/>
      <c r="H90" s="3"/>
      <c r="I90" s="4"/>
      <c r="J90" s="3"/>
      <c r="K90" s="4"/>
      <c r="L90" s="3"/>
    </row>
    <row r="91" spans="1:12" ht="21.75" customHeight="1">
      <c r="A91" s="221" t="str">
        <f>A45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91" s="221"/>
      <c r="C91" s="221"/>
      <c r="D91" s="221"/>
      <c r="E91" s="221"/>
      <c r="F91" s="221"/>
      <c r="G91" s="221"/>
      <c r="H91" s="221"/>
      <c r="I91" s="221"/>
      <c r="J91" s="221"/>
      <c r="K91" s="221"/>
      <c r="L91" s="221"/>
    </row>
    <row r="92" spans="1:12" ht="19.5" customHeight="1">
      <c r="A92" s="1" t="s">
        <v>0</v>
      </c>
      <c r="B92" s="1"/>
      <c r="C92" s="1"/>
      <c r="G92" s="17"/>
      <c r="I92" s="18"/>
      <c r="K92" s="17"/>
      <c r="L92" s="12" t="s">
        <v>3</v>
      </c>
    </row>
    <row r="93" spans="1:11" ht="19.5" customHeight="1">
      <c r="A93" s="1" t="s">
        <v>54</v>
      </c>
      <c r="B93" s="1"/>
      <c r="C93" s="1"/>
      <c r="G93" s="17"/>
      <c r="I93" s="18"/>
      <c r="K93" s="17"/>
    </row>
    <row r="94" spans="1:12" ht="19.5" customHeight="1">
      <c r="A94" s="6" t="str">
        <f>A48</f>
        <v>สำหรับงวดสามเดือนสิ้นสุดวันที่ 30 มิถุนายน พ.ศ. 2564</v>
      </c>
      <c r="B94" s="6"/>
      <c r="C94" s="6"/>
      <c r="D94" s="7"/>
      <c r="E94" s="8"/>
      <c r="F94" s="9"/>
      <c r="G94" s="29"/>
      <c r="H94" s="9"/>
      <c r="I94" s="30"/>
      <c r="J94" s="9"/>
      <c r="K94" s="29"/>
      <c r="L94" s="9"/>
    </row>
    <row r="95" spans="7:11" ht="19.5" customHeight="1">
      <c r="G95" s="17"/>
      <c r="I95" s="18"/>
      <c r="K95" s="17"/>
    </row>
    <row r="96" spans="1:12" ht="19.5" customHeight="1">
      <c r="A96" s="5"/>
      <c r="D96" s="10"/>
      <c r="E96" s="1"/>
      <c r="F96" s="222" t="s">
        <v>2</v>
      </c>
      <c r="G96" s="222"/>
      <c r="H96" s="222"/>
      <c r="I96" s="32"/>
      <c r="J96" s="222" t="s">
        <v>127</v>
      </c>
      <c r="K96" s="222"/>
      <c r="L96" s="222"/>
    </row>
    <row r="97" spans="5:12" ht="19.5" customHeight="1">
      <c r="E97" s="1"/>
      <c r="F97" s="12" t="s">
        <v>227</v>
      </c>
      <c r="G97" s="1"/>
      <c r="H97" s="12" t="s">
        <v>171</v>
      </c>
      <c r="I97" s="13"/>
      <c r="J97" s="12" t="s">
        <v>227</v>
      </c>
      <c r="K97" s="1"/>
      <c r="L97" s="12" t="s">
        <v>171</v>
      </c>
    </row>
    <row r="98" spans="5:12" ht="19.5" customHeight="1">
      <c r="E98" s="1"/>
      <c r="F98" s="213" t="s">
        <v>7</v>
      </c>
      <c r="G98" s="1"/>
      <c r="H98" s="213" t="s">
        <v>7</v>
      </c>
      <c r="I98" s="13"/>
      <c r="J98" s="213" t="s">
        <v>7</v>
      </c>
      <c r="K98" s="1"/>
      <c r="L98" s="213" t="s">
        <v>7</v>
      </c>
    </row>
    <row r="99" spans="1:11" ht="7.5" customHeight="1">
      <c r="A99" s="1"/>
      <c r="F99" s="16"/>
      <c r="G99" s="4"/>
      <c r="I99" s="4"/>
      <c r="J99" s="16"/>
      <c r="K99" s="4"/>
    </row>
    <row r="100" spans="1:11" ht="19.5" customHeight="1">
      <c r="A100" s="1" t="s">
        <v>155</v>
      </c>
      <c r="F100" s="16"/>
      <c r="G100" s="17"/>
      <c r="I100" s="18"/>
      <c r="J100" s="16"/>
      <c r="K100" s="17"/>
    </row>
    <row r="101" spans="1:12" ht="19.5" customHeight="1">
      <c r="A101" s="5"/>
      <c r="B101" s="31" t="s">
        <v>193</v>
      </c>
      <c r="F101" s="35">
        <v>1190653</v>
      </c>
      <c r="G101" s="48"/>
      <c r="H101" s="37">
        <v>1149425</v>
      </c>
      <c r="I101" s="48"/>
      <c r="J101" s="35">
        <v>754967</v>
      </c>
      <c r="K101" s="48"/>
      <c r="L101" s="37">
        <v>1239795</v>
      </c>
    </row>
    <row r="102" spans="1:12" ht="19.5" customHeight="1">
      <c r="A102" s="5"/>
      <c r="B102" s="31" t="s">
        <v>194</v>
      </c>
      <c r="F102" s="40">
        <v>-49810</v>
      </c>
      <c r="G102" s="48"/>
      <c r="H102" s="41">
        <v>-29626</v>
      </c>
      <c r="I102" s="48"/>
      <c r="J102" s="40">
        <v>0</v>
      </c>
      <c r="K102" s="48"/>
      <c r="L102" s="41">
        <v>0</v>
      </c>
    </row>
    <row r="103" spans="6:12" ht="7.5" customHeight="1">
      <c r="F103" s="49"/>
      <c r="G103" s="50"/>
      <c r="H103" s="50"/>
      <c r="I103" s="50"/>
      <c r="J103" s="49"/>
      <c r="K103" s="50"/>
      <c r="L103" s="50"/>
    </row>
    <row r="104" spans="6:12" ht="19.5" customHeight="1" thickBot="1">
      <c r="F104" s="27">
        <f>F31</f>
        <v>1140843</v>
      </c>
      <c r="G104" s="50"/>
      <c r="H104" s="28">
        <f>H31</f>
        <v>1119799</v>
      </c>
      <c r="I104" s="50"/>
      <c r="J104" s="27">
        <f>J31</f>
        <v>754967</v>
      </c>
      <c r="K104" s="50"/>
      <c r="L104" s="28">
        <f>L31</f>
        <v>1239795</v>
      </c>
    </row>
    <row r="105" spans="6:11" ht="19.5" customHeight="1" thickTop="1">
      <c r="F105" s="16"/>
      <c r="G105" s="50"/>
      <c r="I105" s="50"/>
      <c r="J105" s="16"/>
      <c r="K105" s="50"/>
    </row>
    <row r="106" spans="1:12" ht="19.5" customHeight="1">
      <c r="A106" s="1" t="s">
        <v>160</v>
      </c>
      <c r="F106" s="49"/>
      <c r="G106" s="50"/>
      <c r="H106" s="50"/>
      <c r="I106" s="50"/>
      <c r="J106" s="49"/>
      <c r="K106" s="50"/>
      <c r="L106" s="50"/>
    </row>
    <row r="107" spans="1:12" ht="19.5" customHeight="1">
      <c r="A107" s="5"/>
      <c r="B107" s="31" t="s">
        <v>193</v>
      </c>
      <c r="F107" s="35">
        <v>1229855</v>
      </c>
      <c r="G107" s="48"/>
      <c r="H107" s="37">
        <v>1701363</v>
      </c>
      <c r="I107" s="48"/>
      <c r="J107" s="35">
        <v>727365</v>
      </c>
      <c r="K107" s="48"/>
      <c r="L107" s="37">
        <v>1814289</v>
      </c>
    </row>
    <row r="108" spans="1:12" ht="19.5" customHeight="1">
      <c r="A108" s="5"/>
      <c r="B108" s="31" t="s">
        <v>194</v>
      </c>
      <c r="F108" s="40">
        <v>-43606</v>
      </c>
      <c r="G108" s="48"/>
      <c r="H108" s="41">
        <v>-42625</v>
      </c>
      <c r="I108" s="48"/>
      <c r="J108" s="40">
        <v>0</v>
      </c>
      <c r="K108" s="48"/>
      <c r="L108" s="41">
        <v>0</v>
      </c>
    </row>
    <row r="109" spans="6:12" ht="7.5" customHeight="1">
      <c r="F109" s="16"/>
      <c r="G109" s="50"/>
      <c r="I109" s="50"/>
      <c r="J109" s="49"/>
      <c r="K109" s="50"/>
      <c r="L109" s="50"/>
    </row>
    <row r="110" spans="6:12" ht="19.5" customHeight="1" thickBot="1">
      <c r="F110" s="27">
        <f>F80</f>
        <v>1186249</v>
      </c>
      <c r="G110" s="50"/>
      <c r="H110" s="28">
        <f>H80</f>
        <v>1658738</v>
      </c>
      <c r="I110" s="50"/>
      <c r="J110" s="27">
        <f>J80</f>
        <v>727365</v>
      </c>
      <c r="K110" s="50"/>
      <c r="L110" s="28">
        <f>L80</f>
        <v>1814289</v>
      </c>
    </row>
    <row r="111" spans="4:12" ht="19.5" customHeight="1" thickTop="1">
      <c r="D111" s="13"/>
      <c r="E111" s="1"/>
      <c r="F111" s="51"/>
      <c r="G111" s="1"/>
      <c r="H111" s="12"/>
      <c r="I111" s="13"/>
      <c r="J111" s="51"/>
      <c r="K111" s="1"/>
      <c r="L111" s="12"/>
    </row>
    <row r="112" spans="1:11" ht="19.5" customHeight="1">
      <c r="A112" s="1" t="s">
        <v>69</v>
      </c>
      <c r="E112" s="4"/>
      <c r="F112" s="16"/>
      <c r="G112" s="4"/>
      <c r="I112" s="4"/>
      <c r="J112" s="16"/>
      <c r="K112" s="4"/>
    </row>
    <row r="113" spans="1:12" ht="19.5" customHeight="1">
      <c r="A113" s="1"/>
      <c r="B113" s="3" t="s">
        <v>70</v>
      </c>
      <c r="F113" s="52">
        <v>0.32</v>
      </c>
      <c r="G113" s="53"/>
      <c r="H113" s="54">
        <v>0.31</v>
      </c>
      <c r="I113" s="53"/>
      <c r="J113" s="52">
        <v>0.2</v>
      </c>
      <c r="K113" s="55"/>
      <c r="L113" s="54">
        <v>0.33</v>
      </c>
    </row>
    <row r="114" spans="1:12" ht="19.5" customHeight="1">
      <c r="A114" s="1"/>
      <c r="F114" s="50"/>
      <c r="G114" s="17"/>
      <c r="H114" s="50"/>
      <c r="I114" s="18"/>
      <c r="J114" s="50"/>
      <c r="K114" s="17"/>
      <c r="L114" s="50"/>
    </row>
    <row r="115" spans="1:12" ht="19.5" customHeight="1">
      <c r="A115" s="1"/>
      <c r="F115" s="50"/>
      <c r="G115" s="17"/>
      <c r="H115" s="50"/>
      <c r="I115" s="18"/>
      <c r="J115" s="50"/>
      <c r="K115" s="17"/>
      <c r="L115" s="50"/>
    </row>
    <row r="116" spans="1:12" ht="19.5" customHeight="1">
      <c r="A116" s="1"/>
      <c r="F116" s="50"/>
      <c r="G116" s="17"/>
      <c r="H116" s="50"/>
      <c r="I116" s="18"/>
      <c r="J116" s="50"/>
      <c r="K116" s="17"/>
      <c r="L116" s="50"/>
    </row>
    <row r="117" spans="1:12" ht="19.5" customHeight="1">
      <c r="A117" s="1"/>
      <c r="F117" s="50"/>
      <c r="G117" s="17"/>
      <c r="H117" s="50"/>
      <c r="I117" s="18"/>
      <c r="J117" s="50"/>
      <c r="K117" s="17"/>
      <c r="L117" s="50"/>
    </row>
    <row r="118" spans="1:12" ht="19.5" customHeight="1">
      <c r="A118" s="1"/>
      <c r="F118" s="50"/>
      <c r="G118" s="17"/>
      <c r="H118" s="50"/>
      <c r="I118" s="18"/>
      <c r="J118" s="50"/>
      <c r="K118" s="17"/>
      <c r="L118" s="50"/>
    </row>
    <row r="119" spans="1:12" ht="19.5" customHeight="1">
      <c r="A119" s="1"/>
      <c r="F119" s="50"/>
      <c r="G119" s="17"/>
      <c r="H119" s="50"/>
      <c r="I119" s="18"/>
      <c r="J119" s="50"/>
      <c r="K119" s="17"/>
      <c r="L119" s="50"/>
    </row>
    <row r="120" spans="1:12" ht="19.5" customHeight="1">
      <c r="A120" s="1"/>
      <c r="F120" s="50"/>
      <c r="G120" s="17"/>
      <c r="H120" s="50"/>
      <c r="I120" s="18"/>
      <c r="J120" s="50"/>
      <c r="K120" s="17"/>
      <c r="L120" s="50"/>
    </row>
    <row r="121" spans="1:12" ht="19.5" customHeight="1">
      <c r="A121" s="1"/>
      <c r="F121" s="50"/>
      <c r="G121" s="17"/>
      <c r="H121" s="50"/>
      <c r="I121" s="18"/>
      <c r="J121" s="50"/>
      <c r="K121" s="17"/>
      <c r="L121" s="50"/>
    </row>
    <row r="122" spans="1:12" ht="19.5" customHeight="1">
      <c r="A122" s="1"/>
      <c r="F122" s="50"/>
      <c r="G122" s="17"/>
      <c r="H122" s="50"/>
      <c r="I122" s="18"/>
      <c r="J122" s="50"/>
      <c r="K122" s="17"/>
      <c r="L122" s="50"/>
    </row>
    <row r="123" spans="1:12" ht="19.5" customHeight="1">
      <c r="A123" s="1"/>
      <c r="F123" s="50"/>
      <c r="G123" s="17"/>
      <c r="H123" s="50"/>
      <c r="I123" s="18"/>
      <c r="J123" s="50"/>
      <c r="K123" s="17"/>
      <c r="L123" s="50"/>
    </row>
    <row r="124" spans="1:12" ht="19.5" customHeight="1">
      <c r="A124" s="1"/>
      <c r="F124" s="50"/>
      <c r="G124" s="17"/>
      <c r="H124" s="50"/>
      <c r="I124" s="18"/>
      <c r="J124" s="50"/>
      <c r="K124" s="17"/>
      <c r="L124" s="50"/>
    </row>
    <row r="125" spans="1:12" ht="19.5" customHeight="1">
      <c r="A125" s="1"/>
      <c r="F125" s="50"/>
      <c r="G125" s="17"/>
      <c r="H125" s="50"/>
      <c r="I125" s="18"/>
      <c r="J125" s="50"/>
      <c r="K125" s="17"/>
      <c r="L125" s="50"/>
    </row>
    <row r="126" spans="1:12" ht="19.5" customHeight="1">
      <c r="A126" s="1"/>
      <c r="F126" s="50"/>
      <c r="G126" s="17"/>
      <c r="H126" s="50"/>
      <c r="I126" s="18"/>
      <c r="J126" s="50"/>
      <c r="K126" s="17"/>
      <c r="L126" s="50"/>
    </row>
    <row r="127" spans="1:12" ht="19.5" customHeight="1">
      <c r="A127" s="1"/>
      <c r="F127" s="50"/>
      <c r="G127" s="17"/>
      <c r="H127" s="50"/>
      <c r="I127" s="18"/>
      <c r="J127" s="50"/>
      <c r="K127" s="17"/>
      <c r="L127" s="50"/>
    </row>
    <row r="128" spans="1:12" ht="19.5" customHeight="1">
      <c r="A128" s="1"/>
      <c r="F128" s="50"/>
      <c r="G128" s="17"/>
      <c r="H128" s="50"/>
      <c r="I128" s="18"/>
      <c r="J128" s="50"/>
      <c r="K128" s="17"/>
      <c r="L128" s="50"/>
    </row>
    <row r="129" spans="1:12" ht="19.5" customHeight="1">
      <c r="A129" s="1"/>
      <c r="F129" s="50"/>
      <c r="G129" s="17"/>
      <c r="H129" s="50"/>
      <c r="I129" s="18"/>
      <c r="J129" s="50"/>
      <c r="K129" s="17"/>
      <c r="L129" s="50"/>
    </row>
    <row r="130" spans="1:12" ht="19.5" customHeight="1">
      <c r="A130" s="1"/>
      <c r="F130" s="50"/>
      <c r="G130" s="17"/>
      <c r="H130" s="50"/>
      <c r="I130" s="18"/>
      <c r="J130" s="50"/>
      <c r="K130" s="17"/>
      <c r="L130" s="50"/>
    </row>
    <row r="131" spans="1:12" ht="19.5" customHeight="1">
      <c r="A131" s="1"/>
      <c r="F131" s="50"/>
      <c r="G131" s="17"/>
      <c r="H131" s="50"/>
      <c r="I131" s="18"/>
      <c r="J131" s="50"/>
      <c r="K131" s="17"/>
      <c r="L131" s="50"/>
    </row>
    <row r="132" spans="1:12" ht="19.5" customHeight="1">
      <c r="A132" s="1"/>
      <c r="F132" s="50"/>
      <c r="G132" s="17"/>
      <c r="H132" s="50"/>
      <c r="I132" s="18"/>
      <c r="J132" s="50"/>
      <c r="K132" s="17"/>
      <c r="L132" s="50"/>
    </row>
    <row r="133" spans="1:12" ht="15.75" customHeight="1">
      <c r="A133" s="1"/>
      <c r="F133" s="50"/>
      <c r="G133" s="17"/>
      <c r="H133" s="50"/>
      <c r="I133" s="18"/>
      <c r="J133" s="50"/>
      <c r="K133" s="17"/>
      <c r="L133" s="50"/>
    </row>
    <row r="134" spans="1:12" ht="13.5" customHeight="1">
      <c r="A134" s="1"/>
      <c r="F134" s="50"/>
      <c r="G134" s="17"/>
      <c r="H134" s="50"/>
      <c r="I134" s="18"/>
      <c r="J134" s="50"/>
      <c r="K134" s="17"/>
      <c r="L134" s="50"/>
    </row>
    <row r="135" spans="1:12" ht="21.75" customHeight="1">
      <c r="A135" s="221" t="str">
        <f>A45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135" s="221"/>
      <c r="C135" s="221"/>
      <c r="D135" s="221"/>
      <c r="E135" s="221"/>
      <c r="F135" s="221"/>
      <c r="G135" s="221"/>
      <c r="H135" s="221"/>
      <c r="I135" s="221"/>
      <c r="J135" s="221"/>
      <c r="K135" s="221"/>
      <c r="L135" s="221"/>
    </row>
  </sheetData>
  <sheetProtection/>
  <mergeCells count="9">
    <mergeCell ref="A45:L45"/>
    <mergeCell ref="A135:L135"/>
    <mergeCell ref="A91:L91"/>
    <mergeCell ref="J5:L5"/>
    <mergeCell ref="F5:H5"/>
    <mergeCell ref="J50:L50"/>
    <mergeCell ref="F50:H50"/>
    <mergeCell ref="F96:H96"/>
    <mergeCell ref="J96:L96"/>
  </mergeCells>
  <printOptions/>
  <pageMargins left="0.8" right="0.5" top="0.5" bottom="0.6" header="0.49" footer="0.4"/>
  <pageSetup firstPageNumber="5" useFirstPageNumber="1" fitToHeight="0" horizontalDpi="1200" verticalDpi="1200" orientation="portrait" paperSize="9" scale="95" r:id="rId1"/>
  <headerFooter>
    <oddFooter>&amp;R&amp;"Browallia New,Regular"&amp;13&amp;P</oddFooter>
  </headerFooter>
  <rowBreaks count="2" manualBreakCount="2">
    <brk id="45" max="255" man="1"/>
    <brk id="9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FF99"/>
  </sheetPr>
  <dimension ref="A1:L140"/>
  <sheetViews>
    <sheetView zoomScale="90" zoomScaleNormal="90" zoomScaleSheetLayoutView="90" zoomScalePageLayoutView="0" workbookViewId="0" topLeftCell="A121">
      <selection activeCell="A137" sqref="A137:IV137"/>
    </sheetView>
  </sheetViews>
  <sheetFormatPr defaultColWidth="6.8515625" defaultRowHeight="19.5" customHeight="1"/>
  <cols>
    <col min="1" max="2" width="1.1484375" style="3" customWidth="1"/>
    <col min="3" max="3" width="39.57421875" style="3" customWidth="1"/>
    <col min="4" max="4" width="8.140625" style="2" customWidth="1"/>
    <col min="5" max="5" width="0.5625" style="3" customWidth="1"/>
    <col min="6" max="6" width="11.57421875" style="4" customWidth="1"/>
    <col min="7" max="7" width="0.5625" style="3" customWidth="1"/>
    <col min="8" max="8" width="11.57421875" style="4" customWidth="1"/>
    <col min="9" max="9" width="0.5625" style="2" customWidth="1"/>
    <col min="10" max="10" width="11.57421875" style="4" customWidth="1"/>
    <col min="11" max="11" width="0.5625" style="3" customWidth="1"/>
    <col min="12" max="12" width="11.57421875" style="4" customWidth="1"/>
    <col min="13" max="16384" width="6.8515625" style="5" customWidth="1"/>
  </cols>
  <sheetData>
    <row r="1" spans="1:12" ht="19.5" customHeight="1">
      <c r="A1" s="1" t="s">
        <v>0</v>
      </c>
      <c r="B1" s="1"/>
      <c r="C1" s="1"/>
      <c r="G1" s="17"/>
      <c r="I1" s="18"/>
      <c r="K1" s="17"/>
      <c r="L1" s="12" t="s">
        <v>3</v>
      </c>
    </row>
    <row r="2" spans="1:11" ht="19.5" customHeight="1">
      <c r="A2" s="1" t="s">
        <v>54</v>
      </c>
      <c r="B2" s="1"/>
      <c r="C2" s="1"/>
      <c r="G2" s="17"/>
      <c r="I2" s="18"/>
      <c r="K2" s="17"/>
    </row>
    <row r="3" spans="1:12" ht="19.5" customHeight="1">
      <c r="A3" s="6" t="s">
        <v>237</v>
      </c>
      <c r="B3" s="6"/>
      <c r="C3" s="6"/>
      <c r="D3" s="7"/>
      <c r="E3" s="8"/>
      <c r="F3" s="9"/>
      <c r="G3" s="29"/>
      <c r="H3" s="9"/>
      <c r="I3" s="30"/>
      <c r="J3" s="9"/>
      <c r="K3" s="29"/>
      <c r="L3" s="9"/>
    </row>
    <row r="4" spans="7:11" ht="19.5" customHeight="1">
      <c r="G4" s="17"/>
      <c r="I4" s="18"/>
      <c r="K4" s="17"/>
    </row>
    <row r="5" spans="1:12" ht="19.5" customHeight="1">
      <c r="A5" s="5"/>
      <c r="D5" s="10"/>
      <c r="E5" s="1"/>
      <c r="F5" s="222" t="s">
        <v>2</v>
      </c>
      <c r="G5" s="222"/>
      <c r="H5" s="222"/>
      <c r="I5" s="32"/>
      <c r="J5" s="222" t="s">
        <v>127</v>
      </c>
      <c r="K5" s="222"/>
      <c r="L5" s="222"/>
    </row>
    <row r="6" spans="5:12" ht="19.5" customHeight="1">
      <c r="E6" s="1"/>
      <c r="F6" s="12" t="s">
        <v>227</v>
      </c>
      <c r="G6" s="1"/>
      <c r="H6" s="12" t="s">
        <v>171</v>
      </c>
      <c r="I6" s="13"/>
      <c r="J6" s="12" t="s">
        <v>227</v>
      </c>
      <c r="K6" s="1"/>
      <c r="L6" s="12" t="s">
        <v>171</v>
      </c>
    </row>
    <row r="7" spans="4:12" ht="19.5" customHeight="1">
      <c r="D7" s="14" t="s">
        <v>6</v>
      </c>
      <c r="E7" s="1"/>
      <c r="F7" s="213" t="s">
        <v>7</v>
      </c>
      <c r="G7" s="1"/>
      <c r="H7" s="213" t="s">
        <v>7</v>
      </c>
      <c r="I7" s="13"/>
      <c r="J7" s="213" t="s">
        <v>7</v>
      </c>
      <c r="K7" s="1"/>
      <c r="L7" s="213" t="s">
        <v>7</v>
      </c>
    </row>
    <row r="8" spans="6:11" ht="7.5" customHeight="1">
      <c r="F8" s="16"/>
      <c r="G8" s="20"/>
      <c r="I8" s="20"/>
      <c r="J8" s="16"/>
      <c r="K8" s="20"/>
    </row>
    <row r="9" spans="1:12" ht="19.5" customHeight="1">
      <c r="A9" s="3" t="s">
        <v>147</v>
      </c>
      <c r="F9" s="35">
        <v>6217655</v>
      </c>
      <c r="G9" s="36"/>
      <c r="H9" s="37">
        <v>5499776</v>
      </c>
      <c r="I9" s="36"/>
      <c r="J9" s="39">
        <v>3127922</v>
      </c>
      <c r="K9" s="38"/>
      <c r="L9" s="38">
        <v>3045926</v>
      </c>
    </row>
    <row r="10" spans="1:12" ht="19.5" customHeight="1">
      <c r="A10" s="3" t="s">
        <v>55</v>
      </c>
      <c r="F10" s="39">
        <v>3408528</v>
      </c>
      <c r="G10" s="38"/>
      <c r="H10" s="38">
        <v>3360408</v>
      </c>
      <c r="I10" s="38"/>
      <c r="J10" s="16">
        <v>0</v>
      </c>
      <c r="K10" s="38"/>
      <c r="L10" s="4">
        <v>0</v>
      </c>
    </row>
    <row r="11" spans="1:12" ht="19.5" customHeight="1">
      <c r="A11" s="3" t="s">
        <v>56</v>
      </c>
      <c r="D11" s="25">
        <v>11.2</v>
      </c>
      <c r="F11" s="35">
        <v>0</v>
      </c>
      <c r="G11" s="36"/>
      <c r="H11" s="37">
        <v>0</v>
      </c>
      <c r="I11" s="36"/>
      <c r="J11" s="35">
        <v>2353432</v>
      </c>
      <c r="K11" s="36"/>
      <c r="L11" s="37">
        <v>2989664</v>
      </c>
    </row>
    <row r="12" spans="1:12" ht="19.5" customHeight="1">
      <c r="A12" s="3" t="s">
        <v>57</v>
      </c>
      <c r="D12" s="25"/>
      <c r="F12" s="40">
        <v>15326</v>
      </c>
      <c r="G12" s="36"/>
      <c r="H12" s="41">
        <v>76532</v>
      </c>
      <c r="I12" s="36"/>
      <c r="J12" s="40">
        <v>228953</v>
      </c>
      <c r="K12" s="36"/>
      <c r="L12" s="41">
        <v>275157</v>
      </c>
    </row>
    <row r="13" spans="6:11" ht="7.5" customHeight="1">
      <c r="F13" s="16"/>
      <c r="G13" s="20"/>
      <c r="I13" s="20"/>
      <c r="J13" s="16"/>
      <c r="K13" s="20"/>
    </row>
    <row r="14" spans="1:12" ht="19.5" customHeight="1">
      <c r="A14" s="1" t="s">
        <v>58</v>
      </c>
      <c r="B14" s="5"/>
      <c r="C14" s="1"/>
      <c r="F14" s="40">
        <f>SUM(F9:F12)</f>
        <v>9641509</v>
      </c>
      <c r="G14" s="36"/>
      <c r="H14" s="41">
        <f>SUM(H9:H12)</f>
        <v>8936716</v>
      </c>
      <c r="I14" s="36"/>
      <c r="J14" s="40">
        <f>SUM(J9:J12)</f>
        <v>5710307</v>
      </c>
      <c r="K14" s="36"/>
      <c r="L14" s="41">
        <f>SUM(L9:L12)</f>
        <v>6310747</v>
      </c>
    </row>
    <row r="15" spans="6:11" ht="19.5" customHeight="1">
      <c r="F15" s="16"/>
      <c r="G15" s="20"/>
      <c r="I15" s="20"/>
      <c r="J15" s="16"/>
      <c r="K15" s="20"/>
    </row>
    <row r="16" spans="1:12" ht="19.5" customHeight="1">
      <c r="A16" s="3" t="s">
        <v>269</v>
      </c>
      <c r="D16" s="25"/>
      <c r="F16" s="35">
        <v>-5657636</v>
      </c>
      <c r="G16" s="42"/>
      <c r="H16" s="37">
        <v>-4912468</v>
      </c>
      <c r="I16" s="42"/>
      <c r="J16" s="35">
        <v>-2919566</v>
      </c>
      <c r="K16" s="43"/>
      <c r="L16" s="37">
        <v>-2847282</v>
      </c>
    </row>
    <row r="17" spans="1:12" ht="19.5" customHeight="1">
      <c r="A17" s="3" t="s">
        <v>59</v>
      </c>
      <c r="D17" s="25"/>
      <c r="F17" s="35">
        <v>-37894</v>
      </c>
      <c r="G17" s="36"/>
      <c r="H17" s="37">
        <v>-43083</v>
      </c>
      <c r="I17" s="36"/>
      <c r="J17" s="35">
        <v>-26008</v>
      </c>
      <c r="K17" s="36"/>
      <c r="L17" s="37">
        <v>-32246</v>
      </c>
    </row>
    <row r="18" spans="1:12" ht="19.5" customHeight="1">
      <c r="A18" s="3" t="s">
        <v>60</v>
      </c>
      <c r="F18" s="35">
        <v>-640469</v>
      </c>
      <c r="G18" s="36"/>
      <c r="H18" s="37">
        <v>-637697</v>
      </c>
      <c r="I18" s="36"/>
      <c r="J18" s="35">
        <v>-321262</v>
      </c>
      <c r="K18" s="36"/>
      <c r="L18" s="37">
        <v>-365316</v>
      </c>
    </row>
    <row r="19" spans="1:12" ht="19.5" customHeight="1">
      <c r="A19" s="5" t="s">
        <v>206</v>
      </c>
      <c r="F19" s="35">
        <v>9180</v>
      </c>
      <c r="G19" s="36"/>
      <c r="H19" s="37">
        <v>41224</v>
      </c>
      <c r="I19" s="36"/>
      <c r="J19" s="35">
        <v>0</v>
      </c>
      <c r="K19" s="36"/>
      <c r="L19" s="37">
        <v>0</v>
      </c>
    </row>
    <row r="20" spans="1:12" ht="19.5" customHeight="1">
      <c r="A20" s="3" t="s">
        <v>250</v>
      </c>
      <c r="E20" s="20"/>
      <c r="F20" s="35">
        <v>39113</v>
      </c>
      <c r="G20" s="36"/>
      <c r="H20" s="37">
        <v>15496</v>
      </c>
      <c r="I20" s="36"/>
      <c r="J20" s="35">
        <v>38745</v>
      </c>
      <c r="K20" s="36"/>
      <c r="L20" s="37">
        <v>21085</v>
      </c>
    </row>
    <row r="21" spans="1:12" ht="19.5" customHeight="1">
      <c r="A21" s="3" t="s">
        <v>63</v>
      </c>
      <c r="E21" s="20"/>
      <c r="F21" s="40">
        <v>-769175</v>
      </c>
      <c r="G21" s="36"/>
      <c r="H21" s="41">
        <v>-840386</v>
      </c>
      <c r="I21" s="36"/>
      <c r="J21" s="40">
        <v>-411955</v>
      </c>
      <c r="K21" s="36"/>
      <c r="L21" s="41">
        <v>-434382</v>
      </c>
    </row>
    <row r="22" spans="6:11" ht="7.5" customHeight="1">
      <c r="F22" s="16"/>
      <c r="G22" s="20"/>
      <c r="I22" s="20"/>
      <c r="J22" s="16"/>
      <c r="K22" s="20"/>
    </row>
    <row r="23" spans="1:12" ht="19.5" customHeight="1">
      <c r="A23" s="1" t="s">
        <v>62</v>
      </c>
      <c r="B23" s="5"/>
      <c r="F23" s="22">
        <f>SUM(F16:F22)</f>
        <v>-7056881</v>
      </c>
      <c r="G23" s="4"/>
      <c r="H23" s="9">
        <f>SUM(H16:H22)</f>
        <v>-6376914</v>
      </c>
      <c r="I23" s="4"/>
      <c r="J23" s="22">
        <f>SUM(J16:J22)</f>
        <v>-3640046</v>
      </c>
      <c r="K23" s="4"/>
      <c r="L23" s="9">
        <f>SUM(L16:L22)</f>
        <v>-3658141</v>
      </c>
    </row>
    <row r="24" spans="6:11" ht="7.5" customHeight="1">
      <c r="F24" s="16"/>
      <c r="G24" s="4"/>
      <c r="I24" s="4"/>
      <c r="J24" s="16"/>
      <c r="K24" s="4"/>
    </row>
    <row r="25" spans="1:12" ht="19.5" customHeight="1">
      <c r="A25" s="3" t="s">
        <v>224</v>
      </c>
      <c r="F25" s="56"/>
      <c r="G25" s="20"/>
      <c r="H25" s="57"/>
      <c r="I25" s="20"/>
      <c r="J25" s="56"/>
      <c r="K25" s="20"/>
      <c r="L25" s="57"/>
    </row>
    <row r="26" spans="2:12" ht="19.5" customHeight="1">
      <c r="B26" s="3" t="s">
        <v>256</v>
      </c>
      <c r="D26" s="25">
        <v>11.1</v>
      </c>
      <c r="F26" s="40">
        <v>-33256</v>
      </c>
      <c r="G26" s="36"/>
      <c r="H26" s="41">
        <v>-15611</v>
      </c>
      <c r="I26" s="36"/>
      <c r="J26" s="40">
        <v>0</v>
      </c>
      <c r="K26" s="36"/>
      <c r="L26" s="41">
        <v>0</v>
      </c>
    </row>
    <row r="27" spans="6:11" ht="7.5" customHeight="1">
      <c r="F27" s="16"/>
      <c r="G27" s="4"/>
      <c r="I27" s="4"/>
      <c r="J27" s="16"/>
      <c r="K27" s="4"/>
    </row>
    <row r="28" spans="1:12" ht="19.5" customHeight="1">
      <c r="A28" s="1" t="s">
        <v>64</v>
      </c>
      <c r="F28" s="35">
        <f>SUM(F14+F23+F26)</f>
        <v>2551372</v>
      </c>
      <c r="G28" s="37"/>
      <c r="H28" s="37">
        <f>SUM(H14+H23+H26)</f>
        <v>2544191</v>
      </c>
      <c r="I28" s="37"/>
      <c r="J28" s="35">
        <f>SUM(J14+J23+J26)</f>
        <v>2070261</v>
      </c>
      <c r="K28" s="37"/>
      <c r="L28" s="37">
        <f>SUM(L14+L23+L26)</f>
        <v>2652606</v>
      </c>
    </row>
    <row r="29" spans="1:12" ht="19.5" customHeight="1">
      <c r="A29" s="3" t="s">
        <v>65</v>
      </c>
      <c r="D29" s="2">
        <v>19</v>
      </c>
      <c r="F29" s="40">
        <v>-50082</v>
      </c>
      <c r="G29" s="36"/>
      <c r="H29" s="41">
        <v>-8055</v>
      </c>
      <c r="I29" s="36"/>
      <c r="J29" s="40">
        <v>-6720</v>
      </c>
      <c r="K29" s="36"/>
      <c r="L29" s="41">
        <v>0</v>
      </c>
    </row>
    <row r="30" spans="6:11" ht="7.5" customHeight="1">
      <c r="F30" s="16"/>
      <c r="G30" s="20"/>
      <c r="I30" s="20"/>
      <c r="J30" s="16"/>
      <c r="K30" s="20"/>
    </row>
    <row r="31" spans="1:12" ht="19.5" customHeight="1">
      <c r="A31" s="1" t="s">
        <v>66</v>
      </c>
      <c r="F31" s="22">
        <f>SUM(F28:F29)</f>
        <v>2501290</v>
      </c>
      <c r="G31" s="4"/>
      <c r="H31" s="9">
        <f>SUM(H28:H29)</f>
        <v>2536136</v>
      </c>
      <c r="I31" s="4"/>
      <c r="J31" s="22">
        <f>SUM(J28:J29)</f>
        <v>2063541</v>
      </c>
      <c r="K31" s="4"/>
      <c r="L31" s="9">
        <f>SUM(L28:L29)</f>
        <v>2652606</v>
      </c>
    </row>
    <row r="32" spans="7:11" ht="19.5" customHeight="1">
      <c r="G32" s="4"/>
      <c r="I32" s="4"/>
      <c r="K32" s="4"/>
    </row>
    <row r="33" spans="7:11" ht="19.5" customHeight="1">
      <c r="G33" s="4"/>
      <c r="I33" s="4"/>
      <c r="K33" s="4"/>
    </row>
    <row r="34" spans="1:11" ht="19.5" customHeight="1">
      <c r="A34" s="1"/>
      <c r="G34" s="4"/>
      <c r="I34" s="4"/>
      <c r="K34" s="4"/>
    </row>
    <row r="35" spans="7:11" ht="19.5" customHeight="1">
      <c r="G35" s="4"/>
      <c r="I35" s="4"/>
      <c r="K35" s="4"/>
    </row>
    <row r="36" spans="7:11" ht="19.5" customHeight="1">
      <c r="G36" s="4"/>
      <c r="I36" s="4"/>
      <c r="K36" s="4"/>
    </row>
    <row r="37" spans="7:11" ht="19.5" customHeight="1">
      <c r="G37" s="4"/>
      <c r="I37" s="4"/>
      <c r="K37" s="4"/>
    </row>
    <row r="38" spans="7:11" ht="19.5" customHeight="1">
      <c r="G38" s="4"/>
      <c r="I38" s="4"/>
      <c r="K38" s="4"/>
    </row>
    <row r="39" spans="7:11" ht="19.5" customHeight="1">
      <c r="G39" s="4"/>
      <c r="I39" s="4"/>
      <c r="K39" s="4"/>
    </row>
    <row r="40" spans="7:11" ht="19.5" customHeight="1">
      <c r="G40" s="4"/>
      <c r="I40" s="4"/>
      <c r="K40" s="4"/>
    </row>
    <row r="41" spans="7:11" ht="19.5" customHeight="1">
      <c r="G41" s="4"/>
      <c r="I41" s="4"/>
      <c r="K41" s="4"/>
    </row>
    <row r="42" spans="7:11" ht="19.5" customHeight="1">
      <c r="G42" s="4"/>
      <c r="I42" s="4"/>
      <c r="K42" s="4"/>
    </row>
    <row r="43" spans="7:11" ht="19.5" customHeight="1">
      <c r="G43" s="4"/>
      <c r="I43" s="4"/>
      <c r="K43" s="4"/>
    </row>
    <row r="44" spans="7:11" ht="21.75" customHeight="1">
      <c r="G44" s="4"/>
      <c r="I44" s="4"/>
      <c r="K44" s="4"/>
    </row>
    <row r="45" spans="7:11" ht="21.75" customHeight="1">
      <c r="G45" s="4"/>
      <c r="I45" s="4"/>
      <c r="K45" s="4"/>
    </row>
    <row r="46" spans="7:11" ht="18" customHeight="1">
      <c r="G46" s="4"/>
      <c r="I46" s="4"/>
      <c r="K46" s="4"/>
    </row>
    <row r="47" spans="1:12" ht="21.75" customHeight="1">
      <c r="A47" s="221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47" s="221"/>
      <c r="C47" s="221"/>
      <c r="D47" s="221"/>
      <c r="E47" s="221"/>
      <c r="F47" s="221"/>
      <c r="G47" s="221"/>
      <c r="H47" s="221"/>
      <c r="I47" s="221"/>
      <c r="J47" s="221"/>
      <c r="K47" s="221"/>
      <c r="L47" s="221"/>
    </row>
    <row r="48" spans="1:12" ht="19.5" customHeight="1">
      <c r="A48" s="1" t="s">
        <v>0</v>
      </c>
      <c r="B48" s="1"/>
      <c r="C48" s="1"/>
      <c r="G48" s="17"/>
      <c r="I48" s="18"/>
      <c r="K48" s="17"/>
      <c r="L48" s="12" t="s">
        <v>3</v>
      </c>
    </row>
    <row r="49" spans="1:11" ht="19.5" customHeight="1">
      <c r="A49" s="1" t="s">
        <v>54</v>
      </c>
      <c r="B49" s="1"/>
      <c r="C49" s="1"/>
      <c r="G49" s="17"/>
      <c r="I49" s="18"/>
      <c r="K49" s="17"/>
    </row>
    <row r="50" spans="1:12" ht="19.5" customHeight="1">
      <c r="A50" s="6" t="str">
        <f>A3</f>
        <v>สำหรับงวดหกเดือนสิ้นสุดวันที่ 30 มิถุนายน พ.ศ. 2564</v>
      </c>
      <c r="B50" s="6"/>
      <c r="C50" s="6"/>
      <c r="D50" s="7"/>
      <c r="E50" s="8"/>
      <c r="F50" s="9"/>
      <c r="G50" s="29"/>
      <c r="H50" s="9"/>
      <c r="I50" s="30"/>
      <c r="J50" s="9"/>
      <c r="K50" s="29"/>
      <c r="L50" s="9"/>
    </row>
    <row r="51" spans="7:11" ht="19.5" customHeight="1">
      <c r="G51" s="17"/>
      <c r="I51" s="18"/>
      <c r="K51" s="17"/>
    </row>
    <row r="52" spans="1:12" ht="19.5" customHeight="1">
      <c r="A52" s="5"/>
      <c r="D52" s="10"/>
      <c r="E52" s="1"/>
      <c r="F52" s="222" t="s">
        <v>2</v>
      </c>
      <c r="G52" s="222"/>
      <c r="H52" s="222"/>
      <c r="I52" s="32"/>
      <c r="J52" s="222" t="s">
        <v>127</v>
      </c>
      <c r="K52" s="222"/>
      <c r="L52" s="222"/>
    </row>
    <row r="53" spans="5:12" ht="19.5" customHeight="1">
      <c r="E53" s="1"/>
      <c r="F53" s="12" t="s">
        <v>227</v>
      </c>
      <c r="G53" s="1"/>
      <c r="H53" s="12" t="s">
        <v>171</v>
      </c>
      <c r="I53" s="13"/>
      <c r="J53" s="12" t="s">
        <v>227</v>
      </c>
      <c r="K53" s="1"/>
      <c r="L53" s="12" t="s">
        <v>171</v>
      </c>
    </row>
    <row r="54" spans="4:12" ht="19.5" customHeight="1">
      <c r="D54" s="14" t="s">
        <v>6</v>
      </c>
      <c r="E54" s="1"/>
      <c r="F54" s="213" t="s">
        <v>7</v>
      </c>
      <c r="G54" s="1"/>
      <c r="H54" s="213" t="s">
        <v>7</v>
      </c>
      <c r="I54" s="13"/>
      <c r="J54" s="213" t="s">
        <v>7</v>
      </c>
      <c r="K54" s="1"/>
      <c r="L54" s="213" t="s">
        <v>7</v>
      </c>
    </row>
    <row r="55" spans="1:11" ht="7.5" customHeight="1">
      <c r="A55" s="1"/>
      <c r="F55" s="16"/>
      <c r="G55" s="4"/>
      <c r="I55" s="4"/>
      <c r="J55" s="16"/>
      <c r="K55" s="4"/>
    </row>
    <row r="56" spans="1:11" ht="19.5" customHeight="1">
      <c r="A56" s="157" t="s">
        <v>144</v>
      </c>
      <c r="F56" s="16"/>
      <c r="G56" s="20"/>
      <c r="I56" s="20"/>
      <c r="J56" s="16"/>
      <c r="K56" s="20"/>
    </row>
    <row r="57" spans="1:11" ht="7.5" customHeight="1">
      <c r="A57" s="1"/>
      <c r="F57" s="16"/>
      <c r="G57" s="4"/>
      <c r="I57" s="4"/>
      <c r="J57" s="16"/>
      <c r="K57" s="4"/>
    </row>
    <row r="58" spans="1:11" ht="19.5" customHeight="1">
      <c r="A58" s="3" t="s">
        <v>204</v>
      </c>
      <c r="F58" s="16"/>
      <c r="G58" s="4"/>
      <c r="I58" s="4"/>
      <c r="J58" s="16"/>
      <c r="K58" s="4"/>
    </row>
    <row r="59" spans="1:11" ht="19.5" customHeight="1">
      <c r="A59" s="45"/>
      <c r="B59" s="33" t="s">
        <v>67</v>
      </c>
      <c r="C59" s="33"/>
      <c r="F59" s="16"/>
      <c r="G59" s="4"/>
      <c r="I59" s="4"/>
      <c r="J59" s="16"/>
      <c r="K59" s="4"/>
    </row>
    <row r="60" spans="1:11" ht="19.5" customHeight="1">
      <c r="A60" s="1"/>
      <c r="C60" s="3" t="s">
        <v>240</v>
      </c>
      <c r="F60" s="16"/>
      <c r="G60" s="4"/>
      <c r="I60" s="4"/>
      <c r="J60" s="16"/>
      <c r="K60" s="4"/>
    </row>
    <row r="61" spans="1:12" ht="19.5" customHeight="1">
      <c r="A61" s="1"/>
      <c r="C61" s="3" t="s">
        <v>254</v>
      </c>
      <c r="D61" s="2">
        <v>9</v>
      </c>
      <c r="F61" s="16">
        <v>-42539</v>
      </c>
      <c r="G61" s="4"/>
      <c r="H61" s="4">
        <v>721058</v>
      </c>
      <c r="I61" s="4"/>
      <c r="J61" s="16">
        <v>-51969</v>
      </c>
      <c r="K61" s="4"/>
      <c r="L61" s="4">
        <v>718117</v>
      </c>
    </row>
    <row r="62" spans="1:11" ht="19.5" customHeight="1">
      <c r="A62" s="1"/>
      <c r="C62" s="3" t="s">
        <v>214</v>
      </c>
      <c r="F62" s="16"/>
      <c r="G62" s="4"/>
      <c r="I62" s="4"/>
      <c r="J62" s="16"/>
      <c r="K62" s="4"/>
    </row>
    <row r="63" spans="1:12" ht="19.5" customHeight="1">
      <c r="A63" s="1"/>
      <c r="C63" s="3" t="s">
        <v>220</v>
      </c>
      <c r="F63" s="22">
        <v>8508</v>
      </c>
      <c r="G63" s="4"/>
      <c r="H63" s="9">
        <v>-144212</v>
      </c>
      <c r="I63" s="4"/>
      <c r="J63" s="22">
        <v>10394</v>
      </c>
      <c r="K63" s="4"/>
      <c r="L63" s="9">
        <v>-143623</v>
      </c>
    </row>
    <row r="64" spans="1:11" ht="7.5" customHeight="1">
      <c r="A64" s="1"/>
      <c r="F64" s="16"/>
      <c r="G64" s="4"/>
      <c r="I64" s="4"/>
      <c r="J64" s="16"/>
      <c r="K64" s="4"/>
    </row>
    <row r="65" spans="1:11" ht="19.5" customHeight="1">
      <c r="A65" s="1" t="s">
        <v>205</v>
      </c>
      <c r="F65" s="16"/>
      <c r="G65" s="4"/>
      <c r="I65" s="4"/>
      <c r="J65" s="16"/>
      <c r="K65" s="4"/>
    </row>
    <row r="66" spans="1:12" ht="19.5" customHeight="1">
      <c r="A66" s="1"/>
      <c r="B66" s="1" t="s">
        <v>67</v>
      </c>
      <c r="F66" s="22">
        <f>SUM(F61:F63)</f>
        <v>-34031</v>
      </c>
      <c r="G66" s="4"/>
      <c r="H66" s="9">
        <f>SUM(H61:H63)</f>
        <v>576846</v>
      </c>
      <c r="I66" s="4"/>
      <c r="J66" s="22">
        <f>SUM(J61:J63)</f>
        <v>-41575</v>
      </c>
      <c r="K66" s="4"/>
      <c r="L66" s="9">
        <f>SUM(L61:L63)</f>
        <v>574494</v>
      </c>
    </row>
    <row r="67" spans="1:11" ht="7.5" customHeight="1">
      <c r="A67" s="1"/>
      <c r="F67" s="16"/>
      <c r="G67" s="4"/>
      <c r="I67" s="4"/>
      <c r="J67" s="16"/>
      <c r="K67" s="4"/>
    </row>
    <row r="68" spans="1:11" ht="19.5" customHeight="1">
      <c r="A68" s="3" t="s">
        <v>142</v>
      </c>
      <c r="F68" s="16"/>
      <c r="G68" s="20"/>
      <c r="I68" s="20"/>
      <c r="J68" s="16"/>
      <c r="K68" s="20"/>
    </row>
    <row r="69" spans="1:12" s="38" customFormat="1" ht="19.5" customHeight="1">
      <c r="A69" s="45"/>
      <c r="B69" s="33" t="s">
        <v>67</v>
      </c>
      <c r="C69" s="33"/>
      <c r="D69" s="34"/>
      <c r="E69" s="33"/>
      <c r="F69" s="35"/>
      <c r="G69" s="36"/>
      <c r="H69" s="37"/>
      <c r="I69" s="36"/>
      <c r="J69" s="35"/>
      <c r="K69" s="36"/>
      <c r="L69" s="37"/>
    </row>
    <row r="70" spans="1:12" s="38" customFormat="1" ht="19.5" customHeight="1">
      <c r="A70" s="45"/>
      <c r="C70" s="44" t="s">
        <v>241</v>
      </c>
      <c r="D70" s="34"/>
      <c r="E70" s="33"/>
      <c r="F70" s="35"/>
      <c r="G70" s="36"/>
      <c r="H70" s="37"/>
      <c r="I70" s="36"/>
      <c r="J70" s="35"/>
      <c r="K70" s="36"/>
      <c r="L70" s="37"/>
    </row>
    <row r="71" spans="1:12" s="38" customFormat="1" ht="19.5" customHeight="1">
      <c r="A71" s="45"/>
      <c r="B71" s="45"/>
      <c r="C71" s="33" t="s">
        <v>242</v>
      </c>
      <c r="D71" s="25">
        <v>11.1</v>
      </c>
      <c r="E71" s="33"/>
      <c r="F71" s="35">
        <v>1714</v>
      </c>
      <c r="G71" s="36"/>
      <c r="H71" s="37">
        <v>-9148</v>
      </c>
      <c r="I71" s="36"/>
      <c r="J71" s="35">
        <v>0</v>
      </c>
      <c r="K71" s="36"/>
      <c r="L71" s="37">
        <v>0</v>
      </c>
    </row>
    <row r="72" spans="1:12" s="38" customFormat="1" ht="19.5" customHeight="1">
      <c r="A72" s="46"/>
      <c r="C72" s="47" t="s">
        <v>221</v>
      </c>
      <c r="D72" s="34"/>
      <c r="E72" s="33"/>
      <c r="F72" s="35"/>
      <c r="G72" s="36"/>
      <c r="H72" s="37"/>
      <c r="I72" s="36"/>
      <c r="J72" s="35"/>
      <c r="K72" s="36"/>
      <c r="L72" s="37"/>
    </row>
    <row r="73" spans="1:12" s="38" customFormat="1" ht="19.5" customHeight="1">
      <c r="A73" s="46"/>
      <c r="C73" s="33" t="s">
        <v>215</v>
      </c>
      <c r="D73" s="34"/>
      <c r="E73" s="33"/>
      <c r="F73" s="35">
        <v>110592</v>
      </c>
      <c r="G73" s="36"/>
      <c r="H73" s="37">
        <v>131442</v>
      </c>
      <c r="I73" s="36"/>
      <c r="J73" s="35">
        <v>0</v>
      </c>
      <c r="K73" s="36"/>
      <c r="L73" s="37">
        <v>0</v>
      </c>
    </row>
    <row r="74" spans="1:12" s="38" customFormat="1" ht="19.5" customHeight="1">
      <c r="A74" s="46"/>
      <c r="C74" s="44" t="s">
        <v>222</v>
      </c>
      <c r="D74" s="34"/>
      <c r="E74" s="33"/>
      <c r="F74" s="35"/>
      <c r="G74" s="36"/>
      <c r="H74" s="37"/>
      <c r="I74" s="36"/>
      <c r="J74" s="35"/>
      <c r="K74" s="36"/>
      <c r="L74" s="37"/>
    </row>
    <row r="75" spans="1:12" s="38" customFormat="1" ht="19.5" customHeight="1">
      <c r="A75" s="46"/>
      <c r="C75" s="33" t="s">
        <v>220</v>
      </c>
      <c r="D75" s="34"/>
      <c r="E75" s="33"/>
      <c r="F75" s="40">
        <v>0</v>
      </c>
      <c r="G75" s="36"/>
      <c r="H75" s="41">
        <v>0</v>
      </c>
      <c r="I75" s="36"/>
      <c r="J75" s="40">
        <v>0</v>
      </c>
      <c r="K75" s="36"/>
      <c r="L75" s="41">
        <v>0</v>
      </c>
    </row>
    <row r="76" spans="1:11" ht="7.5" customHeight="1">
      <c r="A76" s="1"/>
      <c r="F76" s="16"/>
      <c r="G76" s="4"/>
      <c r="I76" s="4"/>
      <c r="J76" s="16"/>
      <c r="K76" s="4"/>
    </row>
    <row r="77" spans="1:11" ht="19.5" customHeight="1">
      <c r="A77" s="1" t="s">
        <v>209</v>
      </c>
      <c r="F77" s="16"/>
      <c r="G77" s="4"/>
      <c r="I77" s="4"/>
      <c r="J77" s="16"/>
      <c r="K77" s="4"/>
    </row>
    <row r="78" spans="1:12" ht="19.5" customHeight="1">
      <c r="A78" s="1"/>
      <c r="B78" s="1" t="s">
        <v>67</v>
      </c>
      <c r="F78" s="22">
        <f>SUM(F69:F75)</f>
        <v>112306</v>
      </c>
      <c r="G78" s="20"/>
      <c r="H78" s="9">
        <f>SUM(H69:H75)</f>
        <v>122294</v>
      </c>
      <c r="I78" s="20"/>
      <c r="J78" s="22">
        <f>SUM(J69:J75)</f>
        <v>0</v>
      </c>
      <c r="K78" s="20"/>
      <c r="L78" s="9">
        <f>SUM(L69:L75)</f>
        <v>0</v>
      </c>
    </row>
    <row r="79" spans="1:11" ht="7.5" customHeight="1">
      <c r="A79" s="1"/>
      <c r="F79" s="16"/>
      <c r="G79" s="4"/>
      <c r="I79" s="4"/>
      <c r="J79" s="16"/>
      <c r="K79" s="4"/>
    </row>
    <row r="80" spans="1:12" ht="19.5" customHeight="1">
      <c r="A80" s="1" t="s">
        <v>210</v>
      </c>
      <c r="F80" s="22">
        <f>SUM(F66,F78)</f>
        <v>78275</v>
      </c>
      <c r="G80" s="4"/>
      <c r="H80" s="9">
        <f>SUM(H66,H78)</f>
        <v>699140</v>
      </c>
      <c r="I80" s="4"/>
      <c r="J80" s="22">
        <f>SUM(J66,J78)</f>
        <v>-41575</v>
      </c>
      <c r="K80" s="4"/>
      <c r="L80" s="9">
        <f>SUM(L66,L78)</f>
        <v>574494</v>
      </c>
    </row>
    <row r="81" spans="1:11" ht="7.5" customHeight="1">
      <c r="A81" s="1"/>
      <c r="F81" s="16"/>
      <c r="G81" s="4"/>
      <c r="I81" s="4"/>
      <c r="J81" s="16"/>
      <c r="K81" s="4"/>
    </row>
    <row r="82" spans="1:12" ht="19.5" customHeight="1" thickBot="1">
      <c r="A82" s="1" t="s">
        <v>68</v>
      </c>
      <c r="F82" s="27">
        <f>SUM(F31+F80)</f>
        <v>2579565</v>
      </c>
      <c r="G82" s="4"/>
      <c r="H82" s="28">
        <f>SUM(H31+H80)</f>
        <v>3235276</v>
      </c>
      <c r="I82" s="4"/>
      <c r="J82" s="27">
        <f>SUM(J31+J80)</f>
        <v>2021966</v>
      </c>
      <c r="K82" s="4"/>
      <c r="L82" s="28">
        <f>SUM(L31+L80)</f>
        <v>3227100</v>
      </c>
    </row>
    <row r="83" spans="1:11" ht="19.5" customHeight="1" thickTop="1">
      <c r="A83" s="1"/>
      <c r="G83" s="4"/>
      <c r="I83" s="4"/>
      <c r="K83" s="4"/>
    </row>
    <row r="84" spans="1:11" ht="19.5" customHeight="1">
      <c r="A84" s="1"/>
      <c r="G84" s="4"/>
      <c r="I84" s="4"/>
      <c r="K84" s="4"/>
    </row>
    <row r="85" spans="1:11" ht="19.5" customHeight="1">
      <c r="A85" s="1"/>
      <c r="G85" s="4"/>
      <c r="I85" s="4"/>
      <c r="K85" s="4"/>
    </row>
    <row r="86" spans="1:11" ht="19.5" customHeight="1">
      <c r="A86" s="1"/>
      <c r="G86" s="4"/>
      <c r="I86" s="4"/>
      <c r="K86" s="4"/>
    </row>
    <row r="87" spans="1:11" ht="19.5" customHeight="1">
      <c r="A87" s="1"/>
      <c r="G87" s="4"/>
      <c r="I87" s="4"/>
      <c r="K87" s="4"/>
    </row>
    <row r="88" spans="1:11" ht="19.5" customHeight="1">
      <c r="A88" s="1"/>
      <c r="G88" s="4"/>
      <c r="I88" s="4"/>
      <c r="K88" s="4"/>
    </row>
    <row r="89" spans="1:11" ht="19.5" customHeight="1">
      <c r="A89" s="1"/>
      <c r="G89" s="4"/>
      <c r="I89" s="4"/>
      <c r="K89" s="4"/>
    </row>
    <row r="90" spans="1:11" ht="19.5" customHeight="1">
      <c r="A90" s="1"/>
      <c r="G90" s="4"/>
      <c r="I90" s="4"/>
      <c r="K90" s="4"/>
    </row>
    <row r="91" spans="1:11" ht="19.5" customHeight="1">
      <c r="A91" s="1"/>
      <c r="G91" s="4"/>
      <c r="I91" s="4"/>
      <c r="K91" s="4"/>
    </row>
    <row r="92" spans="1:11" ht="19.5" customHeight="1">
      <c r="A92" s="1"/>
      <c r="G92" s="4"/>
      <c r="I92" s="4"/>
      <c r="K92" s="4"/>
    </row>
    <row r="93" spans="1:11" ht="13.5" customHeight="1">
      <c r="A93" s="1"/>
      <c r="G93" s="4"/>
      <c r="I93" s="4"/>
      <c r="K93" s="4"/>
    </row>
    <row r="94" spans="1:11" ht="20.25" customHeight="1">
      <c r="A94" s="1"/>
      <c r="G94" s="4"/>
      <c r="I94" s="4"/>
      <c r="K94" s="4"/>
    </row>
    <row r="95" spans="1:12" ht="21.75" customHeight="1">
      <c r="A95" s="221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95" s="221"/>
      <c r="C95" s="221"/>
      <c r="D95" s="221"/>
      <c r="E95" s="221"/>
      <c r="F95" s="221"/>
      <c r="G95" s="221"/>
      <c r="H95" s="221"/>
      <c r="I95" s="221"/>
      <c r="J95" s="221"/>
      <c r="K95" s="221"/>
      <c r="L95" s="221"/>
    </row>
    <row r="96" spans="1:12" ht="19.5" customHeight="1">
      <c r="A96" s="1" t="s">
        <v>0</v>
      </c>
      <c r="B96" s="1"/>
      <c r="C96" s="1"/>
      <c r="G96" s="17"/>
      <c r="I96" s="18"/>
      <c r="K96" s="17"/>
      <c r="L96" s="12" t="s">
        <v>3</v>
      </c>
    </row>
    <row r="97" spans="1:11" ht="19.5" customHeight="1">
      <c r="A97" s="1" t="s">
        <v>54</v>
      </c>
      <c r="B97" s="1"/>
      <c r="C97" s="1"/>
      <c r="G97" s="17"/>
      <c r="I97" s="18"/>
      <c r="K97" s="17"/>
    </row>
    <row r="98" spans="1:12" ht="19.5" customHeight="1">
      <c r="A98" s="6" t="str">
        <f>A50</f>
        <v>สำหรับงวดหกเดือนสิ้นสุดวันที่ 30 มิถุนายน พ.ศ. 2564</v>
      </c>
      <c r="B98" s="6"/>
      <c r="C98" s="6"/>
      <c r="D98" s="7"/>
      <c r="E98" s="8"/>
      <c r="F98" s="9"/>
      <c r="G98" s="29"/>
      <c r="H98" s="9"/>
      <c r="I98" s="30"/>
      <c r="J98" s="9"/>
      <c r="K98" s="29"/>
      <c r="L98" s="9"/>
    </row>
    <row r="99" spans="7:11" ht="19.5" customHeight="1">
      <c r="G99" s="17"/>
      <c r="I99" s="18"/>
      <c r="K99" s="17"/>
    </row>
    <row r="100" spans="1:12" ht="19.5" customHeight="1">
      <c r="A100" s="5"/>
      <c r="D100" s="10"/>
      <c r="E100" s="1"/>
      <c r="F100" s="222" t="s">
        <v>2</v>
      </c>
      <c r="G100" s="222"/>
      <c r="H100" s="222"/>
      <c r="I100" s="32"/>
      <c r="J100" s="222" t="s">
        <v>127</v>
      </c>
      <c r="K100" s="222"/>
      <c r="L100" s="222"/>
    </row>
    <row r="101" spans="5:12" ht="19.5" customHeight="1">
      <c r="E101" s="1"/>
      <c r="F101" s="12" t="s">
        <v>227</v>
      </c>
      <c r="G101" s="1"/>
      <c r="H101" s="12" t="s">
        <v>171</v>
      </c>
      <c r="I101" s="13"/>
      <c r="J101" s="12" t="s">
        <v>227</v>
      </c>
      <c r="K101" s="1"/>
      <c r="L101" s="12" t="s">
        <v>171</v>
      </c>
    </row>
    <row r="102" spans="5:12" ht="19.5" customHeight="1">
      <c r="E102" s="1"/>
      <c r="F102" s="213" t="s">
        <v>7</v>
      </c>
      <c r="G102" s="1"/>
      <c r="H102" s="213" t="s">
        <v>7</v>
      </c>
      <c r="I102" s="13"/>
      <c r="J102" s="213" t="s">
        <v>7</v>
      </c>
      <c r="K102" s="1"/>
      <c r="L102" s="213" t="s">
        <v>7</v>
      </c>
    </row>
    <row r="103" spans="1:11" ht="7.5" customHeight="1">
      <c r="A103" s="1"/>
      <c r="F103" s="16"/>
      <c r="G103" s="4"/>
      <c r="I103" s="4"/>
      <c r="J103" s="16"/>
      <c r="K103" s="4"/>
    </row>
    <row r="104" spans="1:11" ht="19.5" customHeight="1">
      <c r="A104" s="1" t="s">
        <v>155</v>
      </c>
      <c r="F104" s="16"/>
      <c r="G104" s="17"/>
      <c r="I104" s="18"/>
      <c r="J104" s="16"/>
      <c r="K104" s="17"/>
    </row>
    <row r="105" spans="1:12" ht="19.5" customHeight="1">
      <c r="A105" s="5"/>
      <c r="B105" s="31" t="s">
        <v>193</v>
      </c>
      <c r="F105" s="35">
        <v>2602504</v>
      </c>
      <c r="G105" s="48"/>
      <c r="H105" s="37">
        <v>2601481</v>
      </c>
      <c r="I105" s="48"/>
      <c r="J105" s="35">
        <v>2063541</v>
      </c>
      <c r="K105" s="48"/>
      <c r="L105" s="37">
        <v>2652606</v>
      </c>
    </row>
    <row r="106" spans="1:12" ht="19.5" customHeight="1">
      <c r="A106" s="5"/>
      <c r="B106" s="31" t="s">
        <v>194</v>
      </c>
      <c r="F106" s="40">
        <v>-101214</v>
      </c>
      <c r="G106" s="48"/>
      <c r="H106" s="41">
        <v>-65345</v>
      </c>
      <c r="I106" s="48"/>
      <c r="J106" s="40">
        <v>0</v>
      </c>
      <c r="K106" s="48"/>
      <c r="L106" s="41">
        <v>0</v>
      </c>
    </row>
    <row r="107" spans="6:12" ht="7.5" customHeight="1">
      <c r="F107" s="49"/>
      <c r="G107" s="50"/>
      <c r="H107" s="50"/>
      <c r="I107" s="50"/>
      <c r="J107" s="49"/>
      <c r="K107" s="50"/>
      <c r="L107" s="50"/>
    </row>
    <row r="108" spans="6:12" ht="19.5" customHeight="1" thickBot="1">
      <c r="F108" s="27">
        <f>F31</f>
        <v>2501290</v>
      </c>
      <c r="G108" s="50"/>
      <c r="H108" s="28">
        <f>H31</f>
        <v>2536136</v>
      </c>
      <c r="I108" s="50"/>
      <c r="J108" s="27">
        <f>J31</f>
        <v>2063541</v>
      </c>
      <c r="K108" s="50"/>
      <c r="L108" s="28">
        <f>L31</f>
        <v>2652606</v>
      </c>
    </row>
    <row r="109" spans="6:11" ht="19.5" customHeight="1" thickTop="1">
      <c r="F109" s="16"/>
      <c r="G109" s="50"/>
      <c r="I109" s="50"/>
      <c r="J109" s="16"/>
      <c r="K109" s="50"/>
    </row>
    <row r="110" spans="1:12" ht="19.5" customHeight="1">
      <c r="A110" s="1" t="s">
        <v>160</v>
      </c>
      <c r="F110" s="49"/>
      <c r="G110" s="50"/>
      <c r="H110" s="50"/>
      <c r="I110" s="50"/>
      <c r="J110" s="49"/>
      <c r="K110" s="50"/>
      <c r="L110" s="50"/>
    </row>
    <row r="111" spans="1:12" ht="19.5" customHeight="1">
      <c r="A111" s="5"/>
      <c r="B111" s="31" t="s">
        <v>193</v>
      </c>
      <c r="F111" s="35">
        <v>2666094</v>
      </c>
      <c r="G111" s="48"/>
      <c r="H111" s="37">
        <v>3266691</v>
      </c>
      <c r="I111" s="48"/>
      <c r="J111" s="35">
        <v>2021966</v>
      </c>
      <c r="K111" s="48"/>
      <c r="L111" s="37">
        <v>3227100</v>
      </c>
    </row>
    <row r="112" spans="1:12" ht="19.5" customHeight="1">
      <c r="A112" s="5"/>
      <c r="B112" s="31" t="s">
        <v>194</v>
      </c>
      <c r="F112" s="40">
        <v>-86529</v>
      </c>
      <c r="G112" s="48"/>
      <c r="H112" s="41">
        <v>-31415</v>
      </c>
      <c r="I112" s="48"/>
      <c r="J112" s="40">
        <v>0</v>
      </c>
      <c r="K112" s="48"/>
      <c r="L112" s="41">
        <v>0</v>
      </c>
    </row>
    <row r="113" spans="6:12" ht="7.5" customHeight="1">
      <c r="F113" s="16"/>
      <c r="G113" s="50"/>
      <c r="I113" s="50"/>
      <c r="J113" s="49"/>
      <c r="K113" s="50"/>
      <c r="L113" s="50"/>
    </row>
    <row r="114" spans="6:12" ht="19.5" customHeight="1" thickBot="1">
      <c r="F114" s="27">
        <f>F82</f>
        <v>2579565</v>
      </c>
      <c r="G114" s="50"/>
      <c r="H114" s="28">
        <f>H82</f>
        <v>3235276</v>
      </c>
      <c r="I114" s="50"/>
      <c r="J114" s="27">
        <f>J82</f>
        <v>2021966</v>
      </c>
      <c r="K114" s="50"/>
      <c r="L114" s="28">
        <f>L82</f>
        <v>3227100</v>
      </c>
    </row>
    <row r="115" spans="4:12" ht="19.5" customHeight="1" thickTop="1">
      <c r="D115" s="13"/>
      <c r="E115" s="1"/>
      <c r="F115" s="51"/>
      <c r="G115" s="1"/>
      <c r="H115" s="12"/>
      <c r="I115" s="13"/>
      <c r="J115" s="51"/>
      <c r="K115" s="1"/>
      <c r="L115" s="12"/>
    </row>
    <row r="116" spans="1:11" ht="19.5" customHeight="1">
      <c r="A116" s="1" t="s">
        <v>69</v>
      </c>
      <c r="E116" s="4"/>
      <c r="F116" s="16"/>
      <c r="G116" s="4"/>
      <c r="I116" s="4"/>
      <c r="J116" s="16"/>
      <c r="K116" s="4"/>
    </row>
    <row r="117" spans="1:12" ht="19.5" customHeight="1">
      <c r="A117" s="1"/>
      <c r="B117" s="3" t="s">
        <v>70</v>
      </c>
      <c r="F117" s="52">
        <v>0.7</v>
      </c>
      <c r="G117" s="53"/>
      <c r="H117" s="54">
        <v>0.7</v>
      </c>
      <c r="I117" s="53"/>
      <c r="J117" s="52">
        <v>0.55</v>
      </c>
      <c r="K117" s="55"/>
      <c r="L117" s="54">
        <v>0.71</v>
      </c>
    </row>
    <row r="118" spans="1:12" ht="19.5" customHeight="1">
      <c r="A118" s="1"/>
      <c r="F118" s="50"/>
      <c r="G118" s="17"/>
      <c r="H118" s="50"/>
      <c r="I118" s="18"/>
      <c r="J118" s="50"/>
      <c r="K118" s="17"/>
      <c r="L118" s="50"/>
    </row>
    <row r="119" spans="1:12" ht="19.5" customHeight="1">
      <c r="A119" s="1"/>
      <c r="F119" s="50"/>
      <c r="G119" s="17"/>
      <c r="H119" s="50"/>
      <c r="I119" s="18"/>
      <c r="J119" s="50"/>
      <c r="K119" s="17"/>
      <c r="L119" s="50"/>
    </row>
    <row r="120" spans="1:12" ht="19.5" customHeight="1">
      <c r="A120" s="1"/>
      <c r="F120" s="50"/>
      <c r="G120" s="17"/>
      <c r="H120" s="50"/>
      <c r="I120" s="18"/>
      <c r="J120" s="50"/>
      <c r="K120" s="17"/>
      <c r="L120" s="50"/>
    </row>
    <row r="121" spans="1:12" ht="19.5" customHeight="1">
      <c r="A121" s="1"/>
      <c r="F121" s="50"/>
      <c r="G121" s="17"/>
      <c r="H121" s="50"/>
      <c r="I121" s="18"/>
      <c r="J121" s="50"/>
      <c r="K121" s="17"/>
      <c r="L121" s="50"/>
    </row>
    <row r="122" spans="1:12" ht="19.5" customHeight="1">
      <c r="A122" s="1"/>
      <c r="F122" s="50"/>
      <c r="G122" s="17"/>
      <c r="H122" s="50"/>
      <c r="I122" s="18"/>
      <c r="J122" s="50"/>
      <c r="K122" s="17"/>
      <c r="L122" s="50"/>
    </row>
    <row r="123" spans="1:12" ht="19.5" customHeight="1">
      <c r="A123" s="1"/>
      <c r="F123" s="50"/>
      <c r="G123" s="17"/>
      <c r="H123" s="50"/>
      <c r="I123" s="18"/>
      <c r="J123" s="50"/>
      <c r="K123" s="17"/>
      <c r="L123" s="50"/>
    </row>
    <row r="124" spans="1:12" ht="19.5" customHeight="1">
      <c r="A124" s="1"/>
      <c r="F124" s="50"/>
      <c r="G124" s="17"/>
      <c r="H124" s="50"/>
      <c r="I124" s="18"/>
      <c r="J124" s="50"/>
      <c r="K124" s="17"/>
      <c r="L124" s="50"/>
    </row>
    <row r="125" spans="1:12" ht="19.5" customHeight="1">
      <c r="A125" s="1"/>
      <c r="F125" s="50"/>
      <c r="G125" s="17"/>
      <c r="H125" s="50"/>
      <c r="I125" s="18"/>
      <c r="J125" s="50"/>
      <c r="K125" s="17"/>
      <c r="L125" s="50"/>
    </row>
    <row r="126" spans="1:12" ht="19.5" customHeight="1">
      <c r="A126" s="1"/>
      <c r="F126" s="50"/>
      <c r="G126" s="17"/>
      <c r="H126" s="50"/>
      <c r="I126" s="18"/>
      <c r="J126" s="50"/>
      <c r="K126" s="17"/>
      <c r="L126" s="50"/>
    </row>
    <row r="127" spans="1:12" ht="19.5" customHeight="1">
      <c r="A127" s="1"/>
      <c r="F127" s="50"/>
      <c r="G127" s="17"/>
      <c r="H127" s="50"/>
      <c r="I127" s="18"/>
      <c r="J127" s="50"/>
      <c r="K127" s="17"/>
      <c r="L127" s="50"/>
    </row>
    <row r="128" spans="1:12" ht="19.5" customHeight="1">
      <c r="A128" s="1"/>
      <c r="F128" s="50"/>
      <c r="G128" s="17"/>
      <c r="H128" s="50"/>
      <c r="I128" s="18"/>
      <c r="J128" s="50"/>
      <c r="K128" s="17"/>
      <c r="L128" s="50"/>
    </row>
    <row r="129" spans="1:12" ht="19.5" customHeight="1">
      <c r="A129" s="1"/>
      <c r="F129" s="50"/>
      <c r="G129" s="17"/>
      <c r="H129" s="50"/>
      <c r="I129" s="18"/>
      <c r="J129" s="50"/>
      <c r="K129" s="17"/>
      <c r="L129" s="50"/>
    </row>
    <row r="130" spans="1:12" ht="19.5" customHeight="1">
      <c r="A130" s="1"/>
      <c r="F130" s="50"/>
      <c r="G130" s="17"/>
      <c r="H130" s="50"/>
      <c r="I130" s="18"/>
      <c r="J130" s="50"/>
      <c r="K130" s="17"/>
      <c r="L130" s="50"/>
    </row>
    <row r="131" spans="1:12" ht="19.5" customHeight="1">
      <c r="A131" s="1"/>
      <c r="F131" s="50"/>
      <c r="G131" s="17"/>
      <c r="H131" s="50"/>
      <c r="I131" s="18"/>
      <c r="J131" s="50"/>
      <c r="K131" s="17"/>
      <c r="L131" s="50"/>
    </row>
    <row r="132" spans="1:12" ht="19.5" customHeight="1">
      <c r="A132" s="1"/>
      <c r="F132" s="50"/>
      <c r="G132" s="17"/>
      <c r="H132" s="50"/>
      <c r="I132" s="18"/>
      <c r="J132" s="50"/>
      <c r="K132" s="17"/>
      <c r="L132" s="50"/>
    </row>
    <row r="133" spans="1:12" ht="19.5" customHeight="1">
      <c r="A133" s="1"/>
      <c r="F133" s="50"/>
      <c r="G133" s="17"/>
      <c r="H133" s="50"/>
      <c r="I133" s="18"/>
      <c r="J133" s="50"/>
      <c r="K133" s="17"/>
      <c r="L133" s="50"/>
    </row>
    <row r="134" spans="1:12" ht="19.5" customHeight="1">
      <c r="A134" s="1"/>
      <c r="F134" s="50"/>
      <c r="G134" s="17"/>
      <c r="H134" s="50"/>
      <c r="I134" s="18"/>
      <c r="J134" s="50"/>
      <c r="K134" s="17"/>
      <c r="L134" s="50"/>
    </row>
    <row r="135" spans="1:12" ht="19.5" customHeight="1">
      <c r="A135" s="1"/>
      <c r="F135" s="50"/>
      <c r="G135" s="17"/>
      <c r="H135" s="50"/>
      <c r="I135" s="18"/>
      <c r="J135" s="50"/>
      <c r="K135" s="17"/>
      <c r="L135" s="50"/>
    </row>
    <row r="136" spans="1:12" ht="19.5" customHeight="1">
      <c r="A136" s="1"/>
      <c r="F136" s="50"/>
      <c r="G136" s="17"/>
      <c r="H136" s="50"/>
      <c r="I136" s="18"/>
      <c r="J136" s="50"/>
      <c r="K136" s="17"/>
      <c r="L136" s="50"/>
    </row>
    <row r="137" spans="1:12" ht="19.5" customHeight="1">
      <c r="A137" s="1"/>
      <c r="F137" s="50"/>
      <c r="G137" s="17"/>
      <c r="H137" s="50"/>
      <c r="I137" s="18"/>
      <c r="J137" s="50"/>
      <c r="K137" s="17"/>
      <c r="L137" s="50"/>
    </row>
    <row r="138" spans="1:12" ht="19.5" customHeight="1">
      <c r="A138" s="1"/>
      <c r="F138" s="50"/>
      <c r="G138" s="17"/>
      <c r="H138" s="50"/>
      <c r="I138" s="18"/>
      <c r="J138" s="50"/>
      <c r="K138" s="17"/>
      <c r="L138" s="50"/>
    </row>
    <row r="139" spans="1:12" ht="24.75" customHeight="1">
      <c r="A139" s="1"/>
      <c r="F139" s="50"/>
      <c r="G139" s="17"/>
      <c r="H139" s="50"/>
      <c r="I139" s="18"/>
      <c r="J139" s="50"/>
      <c r="K139" s="17"/>
      <c r="L139" s="50"/>
    </row>
    <row r="140" spans="1:12" ht="21.75" customHeight="1">
      <c r="A140" s="221" t="str">
        <f>A95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140" s="221"/>
      <c r="C140" s="221"/>
      <c r="D140" s="221"/>
      <c r="E140" s="221"/>
      <c r="F140" s="221"/>
      <c r="G140" s="221"/>
      <c r="H140" s="221"/>
      <c r="I140" s="221"/>
      <c r="J140" s="221"/>
      <c r="K140" s="221"/>
      <c r="L140" s="221"/>
    </row>
  </sheetData>
  <sheetProtection/>
  <mergeCells count="9">
    <mergeCell ref="A140:L140"/>
    <mergeCell ref="A47:L47"/>
    <mergeCell ref="A95:L95"/>
    <mergeCell ref="F5:H5"/>
    <mergeCell ref="J5:L5"/>
    <mergeCell ref="F52:H52"/>
    <mergeCell ref="J52:L52"/>
    <mergeCell ref="F100:H100"/>
    <mergeCell ref="J100:L100"/>
  </mergeCells>
  <printOptions/>
  <pageMargins left="0.8" right="0.5" top="0.5" bottom="0.6" header="0.49" footer="0.4"/>
  <pageSetup firstPageNumber="8" useFirstPageNumber="1" fitToHeight="0" horizontalDpi="1200" verticalDpi="1200" orientation="portrait" paperSize="9" scale="91" r:id="rId1"/>
  <headerFooter>
    <oddFooter>&amp;R&amp;"Browallia New,Regular"&amp;13&amp;P</oddFooter>
  </headerFooter>
  <rowBreaks count="2" manualBreakCount="2">
    <brk id="47" max="255" man="1"/>
    <brk id="9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FF99"/>
  </sheetPr>
  <dimension ref="A1:AD43"/>
  <sheetViews>
    <sheetView zoomScale="70" zoomScaleNormal="70" zoomScaleSheetLayoutView="85" zoomScalePageLayoutView="0" workbookViewId="0" topLeftCell="A1">
      <selection activeCell="AB12" sqref="AB12"/>
    </sheetView>
  </sheetViews>
  <sheetFormatPr defaultColWidth="9.140625" defaultRowHeight="19.5" customHeight="1"/>
  <cols>
    <col min="1" max="1" width="1.1484375" style="60" customWidth="1"/>
    <col min="2" max="2" width="1.421875" style="60" customWidth="1"/>
    <col min="3" max="3" width="33.8515625" style="60" customWidth="1"/>
    <col min="4" max="4" width="7.140625" style="21" customWidth="1"/>
    <col min="5" max="5" width="0.5625" style="59" customWidth="1"/>
    <col min="6" max="6" width="9.421875" style="21" customWidth="1"/>
    <col min="7" max="7" width="0.5625" style="59" customWidth="1"/>
    <col min="8" max="8" width="8.57421875" style="21" customWidth="1"/>
    <col min="9" max="9" width="0.5625" style="59" customWidth="1"/>
    <col min="10" max="10" width="9.421875" style="21" customWidth="1"/>
    <col min="11" max="11" width="0.5625" style="59" customWidth="1"/>
    <col min="12" max="12" width="8.8515625" style="21" customWidth="1"/>
    <col min="13" max="13" width="0.5625" style="21" customWidth="1"/>
    <col min="14" max="14" width="13.28125" style="21" bestFit="1" customWidth="1"/>
    <col min="15" max="15" width="0.5625" style="21" customWidth="1"/>
    <col min="16" max="16" width="12.140625" style="21" customWidth="1"/>
    <col min="17" max="17" width="0.5625" style="21" customWidth="1"/>
    <col min="18" max="18" width="12.57421875" style="21" bestFit="1" customWidth="1"/>
    <col min="19" max="19" width="0.5625" style="21" customWidth="1"/>
    <col min="20" max="20" width="14.57421875" style="21" bestFit="1" customWidth="1"/>
    <col min="21" max="21" width="0.5625" style="21" customWidth="1"/>
    <col min="22" max="22" width="12.28125" style="21" bestFit="1" customWidth="1"/>
    <col min="23" max="23" width="0.5625" style="21" customWidth="1"/>
    <col min="24" max="24" width="12.8515625" style="21" bestFit="1" customWidth="1"/>
    <col min="25" max="25" width="0.5625" style="59" customWidth="1"/>
    <col min="26" max="26" width="11.421875" style="21" bestFit="1" customWidth="1"/>
    <col min="27" max="27" width="0.5625" style="59" customWidth="1"/>
    <col min="28" max="28" width="12.57421875" style="59" bestFit="1" customWidth="1"/>
    <col min="29" max="29" width="0.5625" style="59" customWidth="1"/>
    <col min="30" max="30" width="11.421875" style="21" customWidth="1"/>
    <col min="31" max="16384" width="9.140625" style="60" customWidth="1"/>
  </cols>
  <sheetData>
    <row r="1" spans="1:30" ht="19.5" customHeight="1">
      <c r="A1" s="1" t="s">
        <v>0</v>
      </c>
      <c r="B1" s="58"/>
      <c r="C1" s="58"/>
      <c r="AD1" s="11" t="s">
        <v>3</v>
      </c>
    </row>
    <row r="2" spans="1:3" ht="19.5" customHeight="1">
      <c r="A2" s="1" t="s">
        <v>128</v>
      </c>
      <c r="B2" s="58"/>
      <c r="C2" s="58"/>
    </row>
    <row r="3" spans="1:30" ht="19.5" customHeight="1">
      <c r="A3" s="6" t="str">
        <f>'8-10 (6m)'!A3</f>
        <v>สำหรับงวดหกเดือนสิ้นสุดวันที่ 30 มิถุนายน พ.ศ. 2564</v>
      </c>
      <c r="B3" s="61"/>
      <c r="C3" s="61"/>
      <c r="D3" s="9"/>
      <c r="E3" s="62"/>
      <c r="F3" s="9"/>
      <c r="G3" s="62"/>
      <c r="H3" s="9"/>
      <c r="I3" s="62"/>
      <c r="J3" s="9"/>
      <c r="K3" s="62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62"/>
      <c r="Z3" s="9"/>
      <c r="AA3" s="62"/>
      <c r="AB3" s="62"/>
      <c r="AC3" s="62"/>
      <c r="AD3" s="9"/>
    </row>
    <row r="5" spans="1:30" s="80" customFormat="1" ht="19.5" customHeight="1">
      <c r="A5" s="74"/>
      <c r="B5" s="75"/>
      <c r="C5" s="75"/>
      <c r="D5" s="76"/>
      <c r="E5" s="75"/>
      <c r="F5" s="77"/>
      <c r="G5" s="78"/>
      <c r="H5" s="77"/>
      <c r="I5" s="78"/>
      <c r="J5" s="77"/>
      <c r="K5" s="78"/>
      <c r="L5" s="77"/>
      <c r="M5" s="77"/>
      <c r="N5" s="77"/>
      <c r="O5" s="77"/>
      <c r="P5" s="77"/>
      <c r="Q5" s="77"/>
      <c r="R5" s="77"/>
      <c r="S5" s="77"/>
      <c r="T5" s="77"/>
      <c r="U5" s="78"/>
      <c r="V5" s="77"/>
      <c r="W5" s="78"/>
      <c r="X5" s="77"/>
      <c r="Y5" s="78"/>
      <c r="Z5" s="78"/>
      <c r="AA5" s="78"/>
      <c r="AB5" s="77"/>
      <c r="AC5" s="78"/>
      <c r="AD5" s="79" t="s">
        <v>71</v>
      </c>
    </row>
    <row r="6" spans="1:30" s="80" customFormat="1" ht="19.5" customHeight="1">
      <c r="A6" s="74"/>
      <c r="B6" s="75"/>
      <c r="C6" s="75"/>
      <c r="D6" s="76"/>
      <c r="E6" s="75"/>
      <c r="F6" s="223" t="s">
        <v>129</v>
      </c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81"/>
      <c r="AB6" s="81"/>
      <c r="AC6" s="75"/>
      <c r="AD6" s="82"/>
    </row>
    <row r="7" spans="5:30" s="80" customFormat="1" ht="19.5" customHeight="1">
      <c r="E7" s="83"/>
      <c r="G7" s="83"/>
      <c r="H7" s="84"/>
      <c r="I7" s="83"/>
      <c r="N7" s="224" t="s">
        <v>50</v>
      </c>
      <c r="O7" s="224"/>
      <c r="P7" s="224"/>
      <c r="Q7" s="224"/>
      <c r="R7" s="224"/>
      <c r="S7" s="224"/>
      <c r="T7" s="224"/>
      <c r="U7" s="224"/>
      <c r="V7" s="224"/>
      <c r="W7" s="224"/>
      <c r="X7" s="224"/>
      <c r="Y7" s="85"/>
      <c r="Z7" s="85"/>
      <c r="AA7" s="83"/>
      <c r="AB7" s="84"/>
      <c r="AC7" s="83"/>
      <c r="AD7" s="84"/>
    </row>
    <row r="8" spans="5:30" s="80" customFormat="1" ht="19.5" customHeight="1">
      <c r="E8" s="83"/>
      <c r="G8" s="83"/>
      <c r="H8" s="84"/>
      <c r="I8" s="83"/>
      <c r="N8" s="86"/>
      <c r="O8" s="76"/>
      <c r="P8" s="224" t="s">
        <v>144</v>
      </c>
      <c r="Q8" s="224"/>
      <c r="R8" s="224"/>
      <c r="S8" s="224"/>
      <c r="T8" s="224"/>
      <c r="U8" s="224"/>
      <c r="V8" s="224"/>
      <c r="W8" s="85"/>
      <c r="X8" s="85"/>
      <c r="Y8" s="84"/>
      <c r="Z8" s="84"/>
      <c r="AA8" s="84"/>
      <c r="AB8" s="84"/>
      <c r="AC8" s="83"/>
      <c r="AD8" s="84"/>
    </row>
    <row r="9" spans="5:30" s="80" customFormat="1" ht="19.5" customHeight="1">
      <c r="E9" s="83"/>
      <c r="Q9" s="76"/>
      <c r="S9" s="76"/>
      <c r="T9" s="76"/>
      <c r="U9" s="76"/>
      <c r="V9" s="75" t="s">
        <v>145</v>
      </c>
      <c r="W9" s="85"/>
      <c r="X9" s="85"/>
      <c r="Y9" s="84"/>
      <c r="Z9" s="84"/>
      <c r="AA9" s="84"/>
      <c r="AB9" s="84"/>
      <c r="AC9" s="83"/>
      <c r="AD9" s="84"/>
    </row>
    <row r="10" spans="4:30" s="80" customFormat="1" ht="19.5" customHeight="1">
      <c r="D10" s="84"/>
      <c r="E10" s="83"/>
      <c r="G10" s="83"/>
      <c r="H10" s="84"/>
      <c r="I10" s="83"/>
      <c r="J10" s="87"/>
      <c r="K10" s="87"/>
      <c r="L10" s="87"/>
      <c r="N10" s="75" t="s">
        <v>181</v>
      </c>
      <c r="O10" s="76"/>
      <c r="P10" s="88" t="s">
        <v>165</v>
      </c>
      <c r="R10" s="75" t="s">
        <v>180</v>
      </c>
      <c r="T10" s="75" t="s">
        <v>151</v>
      </c>
      <c r="U10" s="76"/>
      <c r="V10" s="75" t="s">
        <v>146</v>
      </c>
      <c r="W10" s="76"/>
      <c r="X10" s="76"/>
      <c r="Y10" s="84"/>
      <c r="Z10" s="84"/>
      <c r="AA10" s="84"/>
      <c r="AB10" s="84"/>
      <c r="AC10" s="83"/>
      <c r="AD10" s="84"/>
    </row>
    <row r="11" spans="4:30" s="80" customFormat="1" ht="19.5" customHeight="1">
      <c r="D11" s="90"/>
      <c r="E11" s="83"/>
      <c r="F11" s="84"/>
      <c r="G11" s="83"/>
      <c r="H11" s="84"/>
      <c r="I11" s="83"/>
      <c r="J11" s="156" t="s">
        <v>46</v>
      </c>
      <c r="K11" s="156"/>
      <c r="L11" s="156"/>
      <c r="N11" s="84" t="s">
        <v>180</v>
      </c>
      <c r="P11" s="89" t="s">
        <v>166</v>
      </c>
      <c r="R11" s="89" t="s">
        <v>187</v>
      </c>
      <c r="T11" s="84" t="s">
        <v>152</v>
      </c>
      <c r="U11" s="83"/>
      <c r="V11" s="75" t="s">
        <v>139</v>
      </c>
      <c r="W11" s="83"/>
      <c r="X11" s="75" t="s">
        <v>72</v>
      </c>
      <c r="Y11" s="83"/>
      <c r="Z11" s="84" t="s">
        <v>78</v>
      </c>
      <c r="AA11" s="83"/>
      <c r="AB11" s="84"/>
      <c r="AC11" s="83"/>
      <c r="AD11" s="84"/>
    </row>
    <row r="12" spans="4:30" s="80" customFormat="1" ht="19.5" customHeight="1">
      <c r="D12" s="90"/>
      <c r="E12" s="83"/>
      <c r="F12" s="90" t="s">
        <v>73</v>
      </c>
      <c r="G12" s="83"/>
      <c r="H12" s="90" t="s">
        <v>74</v>
      </c>
      <c r="I12" s="83"/>
      <c r="J12" s="90" t="s">
        <v>75</v>
      </c>
      <c r="K12" s="83"/>
      <c r="L12" s="84" t="s">
        <v>76</v>
      </c>
      <c r="M12" s="84"/>
      <c r="N12" s="84" t="s">
        <v>149</v>
      </c>
      <c r="P12" s="89" t="s">
        <v>167</v>
      </c>
      <c r="R12" s="89" t="s">
        <v>190</v>
      </c>
      <c r="T12" s="84" t="s">
        <v>186</v>
      </c>
      <c r="U12" s="83"/>
      <c r="V12" s="84" t="s">
        <v>140</v>
      </c>
      <c r="W12" s="83"/>
      <c r="X12" s="84" t="s">
        <v>77</v>
      </c>
      <c r="Y12" s="83"/>
      <c r="Z12" s="84" t="s">
        <v>130</v>
      </c>
      <c r="AA12" s="83"/>
      <c r="AB12" s="84" t="s">
        <v>79</v>
      </c>
      <c r="AC12" s="83"/>
      <c r="AD12" s="84" t="s">
        <v>80</v>
      </c>
    </row>
    <row r="13" spans="4:30" s="80" customFormat="1" ht="19.5" customHeight="1">
      <c r="D13" s="90"/>
      <c r="E13" s="83"/>
      <c r="F13" s="90" t="s">
        <v>81</v>
      </c>
      <c r="G13" s="83"/>
      <c r="H13" s="90" t="s">
        <v>82</v>
      </c>
      <c r="I13" s="83"/>
      <c r="J13" s="90" t="s">
        <v>83</v>
      </c>
      <c r="K13" s="83"/>
      <c r="L13" s="84" t="s">
        <v>84</v>
      </c>
      <c r="M13" s="84"/>
      <c r="N13" s="84" t="s">
        <v>148</v>
      </c>
      <c r="P13" s="89" t="s">
        <v>168</v>
      </c>
      <c r="R13" s="89" t="s">
        <v>189</v>
      </c>
      <c r="T13" s="84" t="s">
        <v>185</v>
      </c>
      <c r="U13" s="83"/>
      <c r="V13" s="84" t="s">
        <v>141</v>
      </c>
      <c r="W13" s="83"/>
      <c r="X13" s="84" t="s">
        <v>132</v>
      </c>
      <c r="Y13" s="83"/>
      <c r="Z13" s="84" t="s">
        <v>131</v>
      </c>
      <c r="AA13" s="83"/>
      <c r="AB13" s="84" t="s">
        <v>85</v>
      </c>
      <c r="AC13" s="83"/>
      <c r="AD13" s="84" t="s">
        <v>39</v>
      </c>
    </row>
    <row r="14" spans="4:30" s="80" customFormat="1" ht="19.5" customHeight="1">
      <c r="D14" s="91" t="s">
        <v>6</v>
      </c>
      <c r="E14" s="83"/>
      <c r="F14" s="92" t="s">
        <v>7</v>
      </c>
      <c r="G14" s="93"/>
      <c r="H14" s="92" t="s">
        <v>7</v>
      </c>
      <c r="I14" s="83"/>
      <c r="J14" s="92" t="s">
        <v>7</v>
      </c>
      <c r="K14" s="93"/>
      <c r="L14" s="92" t="s">
        <v>7</v>
      </c>
      <c r="M14" s="94"/>
      <c r="N14" s="92" t="s">
        <v>7</v>
      </c>
      <c r="P14" s="95" t="s">
        <v>7</v>
      </c>
      <c r="R14" s="95" t="s">
        <v>7</v>
      </c>
      <c r="T14" s="92" t="s">
        <v>7</v>
      </c>
      <c r="U14" s="83"/>
      <c r="V14" s="92" t="s">
        <v>7</v>
      </c>
      <c r="W14" s="83"/>
      <c r="X14" s="92" t="s">
        <v>7</v>
      </c>
      <c r="Y14" s="83"/>
      <c r="Z14" s="92" t="s">
        <v>7</v>
      </c>
      <c r="AA14" s="83"/>
      <c r="AB14" s="92" t="s">
        <v>7</v>
      </c>
      <c r="AC14" s="83"/>
      <c r="AD14" s="92" t="s">
        <v>7</v>
      </c>
    </row>
    <row r="15" spans="4:30" s="80" customFormat="1" ht="7.5" customHeight="1">
      <c r="D15" s="94"/>
      <c r="E15" s="83"/>
      <c r="F15" s="94"/>
      <c r="G15" s="93"/>
      <c r="H15" s="94"/>
      <c r="I15" s="83"/>
      <c r="J15" s="94"/>
      <c r="K15" s="93"/>
      <c r="L15" s="94"/>
      <c r="M15" s="94"/>
      <c r="N15" s="94"/>
      <c r="T15" s="94"/>
      <c r="U15" s="83"/>
      <c r="V15" s="94"/>
      <c r="W15" s="83"/>
      <c r="X15" s="94"/>
      <c r="Y15" s="83"/>
      <c r="Z15" s="83"/>
      <c r="AA15" s="83"/>
      <c r="AB15" s="94"/>
      <c r="AC15" s="83"/>
      <c r="AD15" s="94"/>
    </row>
    <row r="16" spans="1:30" s="80" customFormat="1" ht="19.5" customHeight="1">
      <c r="A16" s="96" t="s">
        <v>172</v>
      </c>
      <c r="B16" s="160"/>
      <c r="C16" s="159"/>
      <c r="D16" s="86"/>
      <c r="E16" s="86"/>
      <c r="F16" s="86">
        <v>373000</v>
      </c>
      <c r="G16" s="86"/>
      <c r="H16" s="86">
        <v>3680616</v>
      </c>
      <c r="I16" s="86"/>
      <c r="J16" s="86">
        <v>37300</v>
      </c>
      <c r="K16" s="86"/>
      <c r="L16" s="86">
        <v>20063524</v>
      </c>
      <c r="M16" s="86"/>
      <c r="N16" s="86">
        <v>-693532</v>
      </c>
      <c r="P16" s="86">
        <v>-17078</v>
      </c>
      <c r="R16" s="86">
        <v>5454</v>
      </c>
      <c r="T16" s="86">
        <v>-164322</v>
      </c>
      <c r="U16" s="86"/>
      <c r="V16" s="86">
        <v>433</v>
      </c>
      <c r="W16" s="86"/>
      <c r="X16" s="98">
        <f>SUM(N16:V16)</f>
        <v>-869045</v>
      </c>
      <c r="Y16" s="86"/>
      <c r="Z16" s="98">
        <f>SUM(X16,L16,J16,H16,F16)</f>
        <v>23285395</v>
      </c>
      <c r="AA16" s="86"/>
      <c r="AB16" s="86">
        <v>1503799</v>
      </c>
      <c r="AC16" s="86"/>
      <c r="AD16" s="86">
        <f>SUM(Z16:AB16)</f>
        <v>24789194</v>
      </c>
    </row>
    <row r="17" spans="1:30" s="80" customFormat="1" ht="7.5" customHeight="1">
      <c r="A17" s="158"/>
      <c r="B17" s="160"/>
      <c r="C17" s="159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P17" s="86"/>
      <c r="R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</row>
    <row r="18" spans="1:30" s="80" customFormat="1" ht="19.5" customHeight="1">
      <c r="A18" s="96" t="s">
        <v>184</v>
      </c>
      <c r="B18" s="99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P18" s="86"/>
      <c r="R18" s="86"/>
      <c r="T18" s="86"/>
      <c r="U18" s="86"/>
      <c r="V18" s="86"/>
      <c r="W18" s="86"/>
      <c r="X18" s="86"/>
      <c r="Y18" s="86"/>
      <c r="Z18" s="98"/>
      <c r="AA18" s="86"/>
      <c r="AB18" s="86"/>
      <c r="AC18" s="86"/>
      <c r="AD18" s="86"/>
    </row>
    <row r="19" spans="1:30" s="80" customFormat="1" ht="19.5" customHeight="1">
      <c r="A19" s="74" t="s">
        <v>191</v>
      </c>
      <c r="B19" s="99"/>
      <c r="D19" s="154"/>
      <c r="E19" s="86"/>
      <c r="F19" s="86">
        <v>0</v>
      </c>
      <c r="G19" s="86"/>
      <c r="H19" s="86">
        <v>0</v>
      </c>
      <c r="I19" s="86"/>
      <c r="J19" s="86">
        <v>0</v>
      </c>
      <c r="K19" s="86"/>
      <c r="L19" s="86">
        <v>0</v>
      </c>
      <c r="M19" s="86"/>
      <c r="N19" s="86">
        <v>0</v>
      </c>
      <c r="P19" s="86">
        <v>0</v>
      </c>
      <c r="R19" s="86">
        <v>0</v>
      </c>
      <c r="T19" s="86">
        <v>0</v>
      </c>
      <c r="U19" s="86"/>
      <c r="V19" s="86">
        <v>0</v>
      </c>
      <c r="W19" s="86"/>
      <c r="X19" s="98">
        <f>SUM(N19:V19)</f>
        <v>0</v>
      </c>
      <c r="Y19" s="86"/>
      <c r="Z19" s="98">
        <f>SUM(X19,L19,J19,H19,F19)</f>
        <v>0</v>
      </c>
      <c r="AA19" s="86"/>
      <c r="AB19" s="86">
        <v>18573</v>
      </c>
      <c r="AC19" s="86"/>
      <c r="AD19" s="97">
        <f>SUM(Z19:AB19)</f>
        <v>18573</v>
      </c>
    </row>
    <row r="20" spans="1:30" s="80" customFormat="1" ht="19.5" customHeight="1">
      <c r="A20" s="74" t="s">
        <v>223</v>
      </c>
      <c r="B20" s="99"/>
      <c r="D20" s="86"/>
      <c r="E20" s="86"/>
      <c r="F20" s="86">
        <v>0</v>
      </c>
      <c r="G20" s="86"/>
      <c r="H20" s="86">
        <v>0</v>
      </c>
      <c r="I20" s="86"/>
      <c r="J20" s="86">
        <v>0</v>
      </c>
      <c r="K20" s="86"/>
      <c r="L20" s="86">
        <v>0</v>
      </c>
      <c r="M20" s="86"/>
      <c r="N20" s="86">
        <v>0</v>
      </c>
      <c r="P20" s="86">
        <v>0</v>
      </c>
      <c r="R20" s="86">
        <v>0</v>
      </c>
      <c r="T20" s="86">
        <v>0</v>
      </c>
      <c r="U20" s="86"/>
      <c r="V20" s="98">
        <v>0</v>
      </c>
      <c r="W20" s="86"/>
      <c r="X20" s="98">
        <f>SUM(N20:V20)</f>
        <v>0</v>
      </c>
      <c r="Y20" s="86"/>
      <c r="Z20" s="98">
        <f>SUM(X20,L20,J20,H20,F20)</f>
        <v>0</v>
      </c>
      <c r="AA20" s="86"/>
      <c r="AB20" s="86">
        <v>82750</v>
      </c>
      <c r="AC20" s="86"/>
      <c r="AD20" s="97">
        <f>SUM(Z20:AB20)</f>
        <v>82750</v>
      </c>
    </row>
    <row r="21" spans="1:30" s="80" customFormat="1" ht="19.5" customHeight="1">
      <c r="A21" s="74" t="s">
        <v>200</v>
      </c>
      <c r="B21" s="99"/>
      <c r="D21" s="164">
        <v>20</v>
      </c>
      <c r="E21" s="86"/>
      <c r="F21" s="86">
        <v>0</v>
      </c>
      <c r="G21" s="86"/>
      <c r="H21" s="86">
        <v>0</v>
      </c>
      <c r="I21" s="86"/>
      <c r="J21" s="86">
        <v>0</v>
      </c>
      <c r="K21" s="86"/>
      <c r="L21" s="86">
        <v>-1119000</v>
      </c>
      <c r="M21" s="86"/>
      <c r="N21" s="86">
        <v>0</v>
      </c>
      <c r="P21" s="86">
        <v>0</v>
      </c>
      <c r="R21" s="86">
        <v>0</v>
      </c>
      <c r="T21" s="86">
        <v>0</v>
      </c>
      <c r="U21" s="86"/>
      <c r="V21" s="98">
        <v>0</v>
      </c>
      <c r="W21" s="86"/>
      <c r="X21" s="98">
        <f>SUM(N21:V21)</f>
        <v>0</v>
      </c>
      <c r="Y21" s="86"/>
      <c r="Z21" s="98">
        <f>SUM(X21,L21,J21,H21,F21)</f>
        <v>-1119000</v>
      </c>
      <c r="AA21" s="86"/>
      <c r="AB21" s="86">
        <v>0</v>
      </c>
      <c r="AC21" s="86"/>
      <c r="AD21" s="97">
        <f>SUM(Z21:AB21)</f>
        <v>-1119000</v>
      </c>
    </row>
    <row r="22" spans="1:30" s="80" customFormat="1" ht="19.5" customHeight="1">
      <c r="A22" s="74" t="s">
        <v>161</v>
      </c>
      <c r="B22" s="99"/>
      <c r="D22" s="155"/>
      <c r="E22" s="86"/>
      <c r="F22" s="206">
        <v>0</v>
      </c>
      <c r="G22" s="86"/>
      <c r="H22" s="206">
        <v>0</v>
      </c>
      <c r="I22" s="86"/>
      <c r="J22" s="206">
        <v>0</v>
      </c>
      <c r="K22" s="86"/>
      <c r="L22" s="206">
        <v>2601481</v>
      </c>
      <c r="M22" s="86"/>
      <c r="N22" s="206">
        <v>0</v>
      </c>
      <c r="P22" s="206">
        <v>0</v>
      </c>
      <c r="R22" s="206">
        <v>576691</v>
      </c>
      <c r="T22" s="206">
        <v>97667</v>
      </c>
      <c r="U22" s="86"/>
      <c r="V22" s="207">
        <v>-9148</v>
      </c>
      <c r="W22" s="86"/>
      <c r="X22" s="207">
        <f>SUM(N22:V22)</f>
        <v>665210</v>
      </c>
      <c r="Y22" s="86"/>
      <c r="Z22" s="207">
        <f>SUM(X22,L22,J22,H22,F22)</f>
        <v>3266691</v>
      </c>
      <c r="AA22" s="86"/>
      <c r="AB22" s="206">
        <v>-31415</v>
      </c>
      <c r="AC22" s="86"/>
      <c r="AD22" s="208">
        <f>SUM(Z22:AB22)</f>
        <v>3235276</v>
      </c>
    </row>
    <row r="23" spans="1:30" s="80" customFormat="1" ht="7.5" customHeight="1">
      <c r="A23" s="103"/>
      <c r="D23" s="101"/>
      <c r="E23" s="100"/>
      <c r="F23" s="101"/>
      <c r="G23" s="101"/>
      <c r="H23" s="101"/>
      <c r="I23" s="101"/>
      <c r="J23" s="101"/>
      <c r="K23" s="101"/>
      <c r="L23" s="101"/>
      <c r="M23" s="101"/>
      <c r="N23" s="101"/>
      <c r="P23" s="101"/>
      <c r="R23" s="101"/>
      <c r="T23" s="101"/>
      <c r="U23" s="101"/>
      <c r="V23" s="101"/>
      <c r="W23" s="101"/>
      <c r="X23" s="101"/>
      <c r="Y23" s="101"/>
      <c r="Z23" s="101"/>
      <c r="AA23" s="101"/>
      <c r="AB23" s="102"/>
      <c r="AC23" s="102"/>
      <c r="AD23" s="102"/>
    </row>
    <row r="24" spans="1:30" s="80" customFormat="1" ht="19.5" customHeight="1" thickBot="1">
      <c r="A24" s="96" t="s">
        <v>199</v>
      </c>
      <c r="D24" s="86"/>
      <c r="E24" s="100"/>
      <c r="F24" s="209">
        <f>SUM(F16:F22)</f>
        <v>373000</v>
      </c>
      <c r="G24" s="86"/>
      <c r="H24" s="209">
        <f>SUM(H16:H22)</f>
        <v>3680616</v>
      </c>
      <c r="I24" s="86"/>
      <c r="J24" s="209">
        <f>SUM(J16:J22)</f>
        <v>37300</v>
      </c>
      <c r="K24" s="86"/>
      <c r="L24" s="209">
        <f>SUM(L16:L22)</f>
        <v>21546005</v>
      </c>
      <c r="M24" s="101"/>
      <c r="N24" s="209">
        <f>SUM(N16:N22)</f>
        <v>-693532</v>
      </c>
      <c r="P24" s="209">
        <f>SUM(P16:P22)</f>
        <v>-17078</v>
      </c>
      <c r="R24" s="209">
        <f>SUM(R16:R22)</f>
        <v>582145</v>
      </c>
      <c r="T24" s="209">
        <f>SUM(T16:T22)</f>
        <v>-66655</v>
      </c>
      <c r="U24" s="86"/>
      <c r="V24" s="209">
        <f>SUM(V16:V22)</f>
        <v>-8715</v>
      </c>
      <c r="W24" s="86"/>
      <c r="X24" s="209">
        <f>SUM(X16:X22)</f>
        <v>-203835</v>
      </c>
      <c r="Y24" s="86"/>
      <c r="Z24" s="209">
        <f>SUM(Z16:Z22)</f>
        <v>25433086</v>
      </c>
      <c r="AA24" s="86"/>
      <c r="AB24" s="209">
        <f>SUM(AB16:AB22)</f>
        <v>1573707</v>
      </c>
      <c r="AC24" s="104"/>
      <c r="AD24" s="209">
        <f>SUM(AD16:AD22)</f>
        <v>27006793</v>
      </c>
    </row>
    <row r="25" spans="1:30" s="80" customFormat="1" ht="21.75" customHeight="1" thickTop="1">
      <c r="A25" s="96"/>
      <c r="D25" s="86"/>
      <c r="E25" s="100"/>
      <c r="F25" s="101"/>
      <c r="G25" s="86"/>
      <c r="H25" s="101"/>
      <c r="I25" s="86"/>
      <c r="J25" s="101"/>
      <c r="K25" s="86"/>
      <c r="L25" s="101"/>
      <c r="M25" s="101"/>
      <c r="N25" s="101"/>
      <c r="T25" s="101"/>
      <c r="U25" s="86"/>
      <c r="V25" s="101"/>
      <c r="W25" s="86"/>
      <c r="X25" s="101"/>
      <c r="Y25" s="86"/>
      <c r="Z25" s="101"/>
      <c r="AA25" s="86"/>
      <c r="AB25" s="101"/>
      <c r="AC25" s="104"/>
      <c r="AD25" s="101"/>
    </row>
    <row r="26" spans="1:30" s="80" customFormat="1" ht="19.5" customHeight="1">
      <c r="A26" s="96" t="s">
        <v>238</v>
      </c>
      <c r="B26" s="96"/>
      <c r="C26" s="159"/>
      <c r="D26" s="86"/>
      <c r="E26" s="86"/>
      <c r="F26" s="107">
        <v>373000</v>
      </c>
      <c r="G26" s="86"/>
      <c r="H26" s="107">
        <v>3680616</v>
      </c>
      <c r="I26" s="86"/>
      <c r="J26" s="107">
        <v>37300</v>
      </c>
      <c r="K26" s="86"/>
      <c r="L26" s="107">
        <v>24149090</v>
      </c>
      <c r="M26" s="86"/>
      <c r="N26" s="107">
        <v>-693532</v>
      </c>
      <c r="P26" s="107">
        <v>-17101</v>
      </c>
      <c r="R26" s="107">
        <v>295575</v>
      </c>
      <c r="T26" s="107">
        <v>-8247</v>
      </c>
      <c r="U26" s="86"/>
      <c r="V26" s="107">
        <v>-5184</v>
      </c>
      <c r="W26" s="86"/>
      <c r="X26" s="107">
        <f>SUM(N26:V26)</f>
        <v>-428489</v>
      </c>
      <c r="Y26" s="86"/>
      <c r="Z26" s="107">
        <f>SUM(F26,H26,J26,L26,X26)</f>
        <v>27811517</v>
      </c>
      <c r="AA26" s="86"/>
      <c r="AB26" s="107">
        <v>1815361</v>
      </c>
      <c r="AC26" s="86"/>
      <c r="AD26" s="107">
        <f>SUM(Z26:AB26)</f>
        <v>29626878</v>
      </c>
    </row>
    <row r="27" spans="1:30" s="80" customFormat="1" ht="7.5" customHeight="1">
      <c r="A27" s="158"/>
      <c r="B27" s="160"/>
      <c r="C27" s="159"/>
      <c r="D27" s="86"/>
      <c r="E27" s="86"/>
      <c r="F27" s="107"/>
      <c r="G27" s="86"/>
      <c r="H27" s="107"/>
      <c r="I27" s="86"/>
      <c r="J27" s="107"/>
      <c r="K27" s="86"/>
      <c r="L27" s="107"/>
      <c r="M27" s="86"/>
      <c r="N27" s="107"/>
      <c r="P27" s="107"/>
      <c r="R27" s="107"/>
      <c r="T27" s="107"/>
      <c r="U27" s="86"/>
      <c r="V27" s="107"/>
      <c r="W27" s="86"/>
      <c r="X27" s="107"/>
      <c r="Y27" s="86"/>
      <c r="Z27" s="107"/>
      <c r="AA27" s="86"/>
      <c r="AB27" s="107"/>
      <c r="AC27" s="86"/>
      <c r="AD27" s="107"/>
    </row>
    <row r="28" spans="1:30" s="80" customFormat="1" ht="19.5" customHeight="1">
      <c r="A28" s="96" t="s">
        <v>184</v>
      </c>
      <c r="B28" s="99"/>
      <c r="D28" s="86"/>
      <c r="E28" s="86"/>
      <c r="F28" s="107"/>
      <c r="G28" s="86"/>
      <c r="H28" s="107"/>
      <c r="I28" s="86"/>
      <c r="J28" s="107"/>
      <c r="K28" s="86"/>
      <c r="L28" s="107"/>
      <c r="M28" s="86"/>
      <c r="N28" s="107"/>
      <c r="P28" s="107"/>
      <c r="R28" s="107"/>
      <c r="T28" s="107"/>
      <c r="U28" s="86"/>
      <c r="V28" s="107"/>
      <c r="W28" s="86"/>
      <c r="X28" s="107"/>
      <c r="Y28" s="86"/>
      <c r="Z28" s="106"/>
      <c r="AA28" s="86"/>
      <c r="AB28" s="107"/>
      <c r="AC28" s="86"/>
      <c r="AD28" s="107"/>
    </row>
    <row r="29" spans="1:30" s="80" customFormat="1" ht="19.5" customHeight="1">
      <c r="A29" s="74" t="s">
        <v>255</v>
      </c>
      <c r="B29" s="99"/>
      <c r="D29" s="86"/>
      <c r="E29" s="86"/>
      <c r="F29" s="107">
        <v>0</v>
      </c>
      <c r="G29" s="86"/>
      <c r="H29" s="107">
        <v>0</v>
      </c>
      <c r="I29" s="86"/>
      <c r="J29" s="107">
        <v>0</v>
      </c>
      <c r="K29" s="86"/>
      <c r="L29" s="107">
        <v>0</v>
      </c>
      <c r="M29" s="86"/>
      <c r="N29" s="107">
        <v>0</v>
      </c>
      <c r="P29" s="107">
        <v>0</v>
      </c>
      <c r="R29" s="107">
        <v>0</v>
      </c>
      <c r="T29" s="107">
        <v>0</v>
      </c>
      <c r="U29" s="86"/>
      <c r="V29" s="106">
        <v>0</v>
      </c>
      <c r="W29" s="86"/>
      <c r="X29" s="106">
        <f>SUM(N29:V29)</f>
        <v>0</v>
      </c>
      <c r="Y29" s="86"/>
      <c r="Z29" s="106">
        <f>SUM(X29,L29,J29,H29,F29)</f>
        <v>0</v>
      </c>
      <c r="AA29" s="86"/>
      <c r="AB29" s="107">
        <v>368532</v>
      </c>
      <c r="AC29" s="86"/>
      <c r="AD29" s="105">
        <f>SUM(Z29:AB29)</f>
        <v>368532</v>
      </c>
    </row>
    <row r="30" spans="1:30" s="80" customFormat="1" ht="19.5" customHeight="1">
      <c r="A30" s="74" t="s">
        <v>249</v>
      </c>
      <c r="B30" s="99"/>
      <c r="D30" s="210">
        <v>11.1</v>
      </c>
      <c r="E30" s="86"/>
      <c r="F30" s="107">
        <v>0</v>
      </c>
      <c r="G30" s="86"/>
      <c r="H30" s="107">
        <v>0</v>
      </c>
      <c r="I30" s="86"/>
      <c r="J30" s="107">
        <v>0</v>
      </c>
      <c r="K30" s="86"/>
      <c r="L30" s="107">
        <v>0</v>
      </c>
      <c r="M30" s="86"/>
      <c r="N30" s="107">
        <v>-71481</v>
      </c>
      <c r="P30" s="107">
        <v>0</v>
      </c>
      <c r="R30" s="107">
        <v>0</v>
      </c>
      <c r="T30" s="107">
        <v>0</v>
      </c>
      <c r="U30" s="86"/>
      <c r="V30" s="106">
        <v>0</v>
      </c>
      <c r="W30" s="86"/>
      <c r="X30" s="106">
        <f>SUM(N30:V30)</f>
        <v>-71481</v>
      </c>
      <c r="Y30" s="86"/>
      <c r="Z30" s="106">
        <f>SUM(X30,L30,J30,H30,F30)</f>
        <v>-71481</v>
      </c>
      <c r="AA30" s="86"/>
      <c r="AB30" s="107">
        <v>548238</v>
      </c>
      <c r="AC30" s="86"/>
      <c r="AD30" s="105">
        <f>SUM(Z30:AB30)</f>
        <v>476757</v>
      </c>
    </row>
    <row r="31" spans="1:30" s="80" customFormat="1" ht="19.5" customHeight="1">
      <c r="A31" s="74" t="s">
        <v>200</v>
      </c>
      <c r="B31" s="99"/>
      <c r="D31" s="164">
        <v>20</v>
      </c>
      <c r="E31" s="86"/>
      <c r="F31" s="107">
        <v>0</v>
      </c>
      <c r="G31" s="86"/>
      <c r="H31" s="107">
        <v>0</v>
      </c>
      <c r="I31" s="86"/>
      <c r="J31" s="107">
        <v>0</v>
      </c>
      <c r="K31" s="86"/>
      <c r="L31" s="107">
        <f>'12'!L25</f>
        <v>-1119000</v>
      </c>
      <c r="M31" s="86"/>
      <c r="N31" s="107">
        <v>0</v>
      </c>
      <c r="P31" s="107">
        <v>0</v>
      </c>
      <c r="R31" s="107">
        <v>0</v>
      </c>
      <c r="T31" s="107">
        <v>0</v>
      </c>
      <c r="U31" s="86"/>
      <c r="V31" s="106">
        <v>0</v>
      </c>
      <c r="W31" s="86"/>
      <c r="X31" s="106">
        <f>SUM(N31:V31)</f>
        <v>0</v>
      </c>
      <c r="Y31" s="86"/>
      <c r="Z31" s="106">
        <f>SUM(X31,L31,J31,H31,F31)</f>
        <v>-1119000</v>
      </c>
      <c r="AA31" s="86"/>
      <c r="AB31" s="107">
        <v>0</v>
      </c>
      <c r="AC31" s="86"/>
      <c r="AD31" s="105">
        <f>SUM(Z31:AB31)</f>
        <v>-1119000</v>
      </c>
    </row>
    <row r="32" spans="1:30" s="80" customFormat="1" ht="19.5" customHeight="1">
      <c r="A32" s="74" t="s">
        <v>161</v>
      </c>
      <c r="B32" s="99"/>
      <c r="D32" s="155"/>
      <c r="E32" s="86"/>
      <c r="F32" s="108">
        <v>0</v>
      </c>
      <c r="G32" s="86"/>
      <c r="H32" s="108">
        <v>0</v>
      </c>
      <c r="I32" s="86"/>
      <c r="J32" s="108">
        <v>0</v>
      </c>
      <c r="K32" s="86"/>
      <c r="L32" s="108">
        <f>'8-10 (6m)'!F105</f>
        <v>2602504</v>
      </c>
      <c r="M32" s="86"/>
      <c r="N32" s="108">
        <v>0</v>
      </c>
      <c r="P32" s="108">
        <v>0</v>
      </c>
      <c r="R32" s="108">
        <v>-36204</v>
      </c>
      <c r="T32" s="108">
        <v>98080</v>
      </c>
      <c r="U32" s="86"/>
      <c r="V32" s="109">
        <v>1714</v>
      </c>
      <c r="W32" s="86"/>
      <c r="X32" s="109">
        <f>SUM(N32:V32)</f>
        <v>63590</v>
      </c>
      <c r="Y32" s="86"/>
      <c r="Z32" s="109">
        <f>SUM(X32,L32,J32,H32,F32)</f>
        <v>2666094</v>
      </c>
      <c r="AA32" s="86"/>
      <c r="AB32" s="108">
        <v>-86529</v>
      </c>
      <c r="AC32" s="86"/>
      <c r="AD32" s="110">
        <f>SUM(Z32:AB32)</f>
        <v>2579565</v>
      </c>
    </row>
    <row r="33" spans="1:30" s="80" customFormat="1" ht="7.5" customHeight="1">
      <c r="A33" s="103"/>
      <c r="D33" s="101"/>
      <c r="E33" s="100"/>
      <c r="F33" s="111"/>
      <c r="G33" s="101"/>
      <c r="H33" s="111"/>
      <c r="I33" s="101"/>
      <c r="J33" s="111"/>
      <c r="K33" s="101"/>
      <c r="L33" s="111"/>
      <c r="M33" s="101"/>
      <c r="N33" s="111"/>
      <c r="P33" s="111"/>
      <c r="R33" s="111"/>
      <c r="T33" s="111"/>
      <c r="U33" s="101"/>
      <c r="V33" s="111"/>
      <c r="W33" s="101"/>
      <c r="X33" s="111"/>
      <c r="Y33" s="101"/>
      <c r="Z33" s="111"/>
      <c r="AA33" s="101"/>
      <c r="AB33" s="112"/>
      <c r="AC33" s="102"/>
      <c r="AD33" s="112"/>
    </row>
    <row r="34" spans="1:30" s="80" customFormat="1" ht="19.5" customHeight="1" thickBot="1">
      <c r="A34" s="96" t="s">
        <v>239</v>
      </c>
      <c r="D34" s="86"/>
      <c r="E34" s="100"/>
      <c r="F34" s="113">
        <f>SUM(F26:F32)</f>
        <v>373000</v>
      </c>
      <c r="G34" s="86"/>
      <c r="H34" s="113">
        <f>SUM(H26:H32)</f>
        <v>3680616</v>
      </c>
      <c r="I34" s="86"/>
      <c r="J34" s="113">
        <f>SUM(J26:J32)</f>
        <v>37300</v>
      </c>
      <c r="K34" s="86"/>
      <c r="L34" s="113">
        <f>SUM(L26:L32)</f>
        <v>25632594</v>
      </c>
      <c r="M34" s="101"/>
      <c r="N34" s="113">
        <f>SUM(N26:N32)</f>
        <v>-765013</v>
      </c>
      <c r="P34" s="113">
        <f>SUM(P26:P32)</f>
        <v>-17101</v>
      </c>
      <c r="R34" s="113">
        <f>SUM(R26:R32)</f>
        <v>259371</v>
      </c>
      <c r="T34" s="113">
        <f>SUM(T26:T32)</f>
        <v>89833</v>
      </c>
      <c r="U34" s="86"/>
      <c r="V34" s="113">
        <f>SUM(V26:V32)</f>
        <v>-3470</v>
      </c>
      <c r="W34" s="86"/>
      <c r="X34" s="113">
        <f>SUM(X26:X32)</f>
        <v>-436380</v>
      </c>
      <c r="Y34" s="86"/>
      <c r="Z34" s="113">
        <f>SUM(Z26:Z32)</f>
        <v>29287130</v>
      </c>
      <c r="AA34" s="86"/>
      <c r="AB34" s="113">
        <f>SUM(AB26:AB32)</f>
        <v>2645602</v>
      </c>
      <c r="AC34" s="104"/>
      <c r="AD34" s="113">
        <f>SUM(AD26:AD32)</f>
        <v>31932732</v>
      </c>
    </row>
    <row r="35" spans="1:30" s="80" customFormat="1" ht="11.25" customHeight="1" thickTop="1">
      <c r="A35" s="96"/>
      <c r="D35" s="86"/>
      <c r="E35" s="100"/>
      <c r="F35" s="101"/>
      <c r="G35" s="86"/>
      <c r="H35" s="101"/>
      <c r="I35" s="86"/>
      <c r="J35" s="101"/>
      <c r="K35" s="86"/>
      <c r="L35" s="101"/>
      <c r="M35" s="101"/>
      <c r="N35" s="101"/>
      <c r="T35" s="101"/>
      <c r="U35" s="86"/>
      <c r="V35" s="101"/>
      <c r="W35" s="86"/>
      <c r="X35" s="101"/>
      <c r="Y35" s="86"/>
      <c r="Z35" s="101"/>
      <c r="AA35" s="86"/>
      <c r="AB35" s="101"/>
      <c r="AC35" s="104"/>
      <c r="AD35" s="101"/>
    </row>
    <row r="36" spans="4:30" s="71" customFormat="1" ht="19.5" customHeight="1">
      <c r="D36" s="72"/>
      <c r="E36" s="73"/>
      <c r="F36" s="72"/>
      <c r="G36" s="73"/>
      <c r="H36" s="72"/>
      <c r="I36" s="73"/>
      <c r="J36" s="72"/>
      <c r="K36" s="73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3"/>
      <c r="Z36" s="72"/>
      <c r="AA36" s="73"/>
      <c r="AB36" s="73"/>
      <c r="AC36" s="73"/>
      <c r="AD36" s="72"/>
    </row>
    <row r="41" spans="1:30" s="215" customFormat="1" ht="11.25" customHeight="1">
      <c r="A41" s="66"/>
      <c r="D41" s="216"/>
      <c r="E41" s="218"/>
      <c r="F41" s="217"/>
      <c r="G41" s="216"/>
      <c r="H41" s="217"/>
      <c r="I41" s="216"/>
      <c r="J41" s="217"/>
      <c r="K41" s="216"/>
      <c r="L41" s="217"/>
      <c r="M41" s="217"/>
      <c r="N41" s="217"/>
      <c r="T41" s="217"/>
      <c r="U41" s="216"/>
      <c r="V41" s="217"/>
      <c r="W41" s="216"/>
      <c r="X41" s="217"/>
      <c r="Y41" s="216"/>
      <c r="Z41" s="217"/>
      <c r="AA41" s="216"/>
      <c r="AB41" s="217"/>
      <c r="AC41" s="219"/>
      <c r="AD41" s="217"/>
    </row>
    <row r="42" spans="1:30" s="215" customFormat="1" ht="11.25" customHeight="1">
      <c r="A42" s="66"/>
      <c r="D42" s="216"/>
      <c r="E42" s="218"/>
      <c r="F42" s="217"/>
      <c r="G42" s="216"/>
      <c r="H42" s="217"/>
      <c r="I42" s="216"/>
      <c r="J42" s="217"/>
      <c r="K42" s="216"/>
      <c r="L42" s="217"/>
      <c r="M42" s="217"/>
      <c r="N42" s="217"/>
      <c r="T42" s="217"/>
      <c r="U42" s="216"/>
      <c r="V42" s="217"/>
      <c r="W42" s="216"/>
      <c r="X42" s="217"/>
      <c r="Y42" s="216"/>
      <c r="Z42" s="217"/>
      <c r="AA42" s="216"/>
      <c r="AB42" s="217"/>
      <c r="AC42" s="219"/>
      <c r="AD42" s="217"/>
    </row>
    <row r="43" spans="1:30" ht="21.75" customHeight="1">
      <c r="A43" s="8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43" s="68"/>
      <c r="C43" s="69"/>
      <c r="D43" s="9"/>
      <c r="E43" s="62"/>
      <c r="F43" s="9"/>
      <c r="G43" s="62"/>
      <c r="H43" s="9"/>
      <c r="I43" s="62"/>
      <c r="J43" s="9"/>
      <c r="K43" s="62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62"/>
      <c r="Z43" s="9"/>
      <c r="AA43" s="62"/>
      <c r="AB43" s="62"/>
      <c r="AC43" s="62"/>
      <c r="AD43" s="9"/>
    </row>
  </sheetData>
  <sheetProtection/>
  <mergeCells count="3">
    <mergeCell ref="F6:Z6"/>
    <mergeCell ref="N7:X7"/>
    <mergeCell ref="P8:V8"/>
  </mergeCells>
  <printOptions/>
  <pageMargins left="0.4" right="0.4" top="0.5" bottom="0.6" header="0.49" footer="0.4"/>
  <pageSetup firstPageNumber="11" useFirstPageNumber="1" fitToHeight="0" horizontalDpi="1200" verticalDpi="1200" orientation="landscape" paperSize="9" scale="70" r:id="rId1"/>
  <headerFooter>
    <oddFooter>&amp;R&amp;"Browallia New,Regular"&amp;13&amp;P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FF99"/>
  </sheetPr>
  <dimension ref="A1:T35"/>
  <sheetViews>
    <sheetView zoomScale="90" zoomScaleNormal="90" zoomScaleSheetLayoutView="100" zoomScalePageLayoutView="0" workbookViewId="0" topLeftCell="A9">
      <selection activeCell="F30" sqref="F30"/>
    </sheetView>
  </sheetViews>
  <sheetFormatPr defaultColWidth="9.140625" defaultRowHeight="15.75" customHeight="1"/>
  <cols>
    <col min="1" max="2" width="1.57421875" style="3" customWidth="1"/>
    <col min="3" max="3" width="36.7109375" style="3" customWidth="1"/>
    <col min="4" max="4" width="8.57421875" style="24" customWidth="1"/>
    <col min="5" max="5" width="0.85546875" style="2" customWidth="1"/>
    <col min="6" max="6" width="11.8515625" style="2" bestFit="1" customWidth="1"/>
    <col min="7" max="7" width="0.85546875" style="24" customWidth="1"/>
    <col min="8" max="8" width="15.28125" style="3" bestFit="1" customWidth="1"/>
    <col min="9" max="9" width="0.85546875" style="3" customWidth="1"/>
    <col min="10" max="10" width="11.421875" style="24" customWidth="1"/>
    <col min="11" max="11" width="0.85546875" style="24" customWidth="1"/>
    <col min="12" max="12" width="12.7109375" style="24" bestFit="1" customWidth="1"/>
    <col min="13" max="13" width="0.85546875" style="24" customWidth="1"/>
    <col min="14" max="14" width="14.421875" style="24" customWidth="1"/>
    <col min="15" max="15" width="0.85546875" style="24" customWidth="1"/>
    <col min="16" max="16" width="13.57421875" style="24" customWidth="1"/>
    <col min="17" max="17" width="0.85546875" style="24" customWidth="1"/>
    <col min="18" max="18" width="13.8515625" style="24" customWidth="1"/>
    <col min="19" max="19" width="0.85546875" style="24" customWidth="1"/>
    <col min="20" max="20" width="13.421875" style="24" customWidth="1"/>
    <col min="21" max="16384" width="9.140625" style="5" customWidth="1"/>
  </cols>
  <sheetData>
    <row r="1" spans="1:20" ht="19.5" customHeight="1">
      <c r="A1" s="1" t="s">
        <v>0</v>
      </c>
      <c r="B1" s="1"/>
      <c r="C1" s="1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  <c r="T1" s="11" t="s">
        <v>3</v>
      </c>
    </row>
    <row r="2" spans="1:20" ht="19.5" customHeight="1">
      <c r="A2" s="1" t="s">
        <v>128</v>
      </c>
      <c r="B2" s="1"/>
      <c r="C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</row>
    <row r="3" spans="1:20" ht="19.5" customHeight="1">
      <c r="A3" s="6" t="str">
        <f>'8-10 (6m)'!A3</f>
        <v>สำหรับงวดหกเดือนสิ้นสุดวันที่ 30 มิถุนายน พ.ศ. 2564</v>
      </c>
      <c r="B3" s="6"/>
      <c r="C3" s="6"/>
      <c r="D3" s="26"/>
      <c r="E3" s="7"/>
      <c r="F3" s="7"/>
      <c r="G3" s="26"/>
      <c r="H3" s="6"/>
      <c r="I3" s="6"/>
      <c r="J3" s="6"/>
      <c r="K3" s="6"/>
      <c r="L3" s="8"/>
      <c r="M3" s="8"/>
      <c r="N3" s="8"/>
      <c r="O3" s="8"/>
      <c r="P3" s="8"/>
      <c r="Q3" s="8"/>
      <c r="R3" s="8"/>
      <c r="S3" s="8"/>
      <c r="T3" s="8"/>
    </row>
    <row r="4" spans="1:20" ht="19.5" customHeight="1">
      <c r="A4" s="1"/>
      <c r="B4" s="1"/>
      <c r="C4" s="1"/>
      <c r="H4" s="1"/>
      <c r="I4" s="1"/>
      <c r="J4" s="1"/>
      <c r="K4" s="1"/>
      <c r="L4" s="3"/>
      <c r="M4" s="3"/>
      <c r="N4" s="3"/>
      <c r="O4" s="3"/>
      <c r="P4" s="3"/>
      <c r="Q4" s="3"/>
      <c r="R4" s="3"/>
      <c r="S4" s="3"/>
      <c r="T4" s="3"/>
    </row>
    <row r="5" spans="1:20" s="120" customFormat="1" ht="19.5" customHeight="1">
      <c r="A5" s="67"/>
      <c r="B5" s="67"/>
      <c r="C5" s="67"/>
      <c r="D5" s="114"/>
      <c r="E5" s="115"/>
      <c r="F5" s="116"/>
      <c r="G5" s="117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7"/>
      <c r="T5" s="119" t="s">
        <v>127</v>
      </c>
    </row>
    <row r="6" spans="1:20" s="120" customFormat="1" ht="19.5" customHeight="1">
      <c r="A6" s="67"/>
      <c r="B6" s="67"/>
      <c r="C6" s="67"/>
      <c r="D6" s="114"/>
      <c r="E6" s="115"/>
      <c r="F6" s="114"/>
      <c r="G6" s="115"/>
      <c r="H6" s="67"/>
      <c r="I6" s="67"/>
      <c r="M6" s="121"/>
      <c r="N6" s="226" t="s">
        <v>50</v>
      </c>
      <c r="O6" s="226"/>
      <c r="P6" s="226"/>
      <c r="Q6" s="226"/>
      <c r="R6" s="226"/>
      <c r="S6" s="115"/>
      <c r="T6" s="122"/>
    </row>
    <row r="7" spans="1:20" s="120" customFormat="1" ht="19.5" customHeight="1">
      <c r="A7" s="67"/>
      <c r="B7" s="67"/>
      <c r="C7" s="67"/>
      <c r="D7" s="114"/>
      <c r="E7" s="115"/>
      <c r="F7" s="114"/>
      <c r="G7" s="115"/>
      <c r="H7" s="67"/>
      <c r="I7" s="67"/>
      <c r="M7" s="121"/>
      <c r="N7" s="227" t="s">
        <v>144</v>
      </c>
      <c r="O7" s="227"/>
      <c r="P7" s="227"/>
      <c r="Q7" s="121"/>
      <c r="R7" s="121"/>
      <c r="S7" s="115"/>
      <c r="T7" s="122"/>
    </row>
    <row r="8" spans="1:20" s="120" customFormat="1" ht="19.5" customHeight="1">
      <c r="A8" s="67"/>
      <c r="B8" s="67"/>
      <c r="C8" s="67"/>
      <c r="D8" s="114"/>
      <c r="E8" s="115"/>
      <c r="F8" s="114"/>
      <c r="G8" s="115"/>
      <c r="H8" s="67"/>
      <c r="I8" s="67"/>
      <c r="J8" s="121"/>
      <c r="K8" s="121"/>
      <c r="L8" s="121"/>
      <c r="M8" s="121"/>
      <c r="N8" s="122" t="s">
        <v>165</v>
      </c>
      <c r="O8" s="121"/>
      <c r="P8" s="122" t="s">
        <v>180</v>
      </c>
      <c r="Q8" s="121"/>
      <c r="R8" s="121"/>
      <c r="S8" s="115"/>
      <c r="T8" s="122"/>
    </row>
    <row r="9" spans="1:20" s="120" customFormat="1" ht="19.5" customHeight="1">
      <c r="A9" s="67"/>
      <c r="B9" s="67"/>
      <c r="C9" s="67"/>
      <c r="D9" s="114"/>
      <c r="E9" s="115"/>
      <c r="F9" s="114"/>
      <c r="G9" s="115"/>
      <c r="H9" s="67"/>
      <c r="I9" s="67"/>
      <c r="J9" s="225" t="s">
        <v>46</v>
      </c>
      <c r="K9" s="225"/>
      <c r="L9" s="225"/>
      <c r="M9" s="121"/>
      <c r="N9" s="122" t="s">
        <v>166</v>
      </c>
      <c r="O9" s="121"/>
      <c r="P9" s="122" t="s">
        <v>187</v>
      </c>
      <c r="Q9" s="121"/>
      <c r="R9" s="122" t="s">
        <v>72</v>
      </c>
      <c r="S9" s="115"/>
      <c r="T9" s="122"/>
    </row>
    <row r="10" spans="1:20" s="120" customFormat="1" ht="19.5" customHeight="1">
      <c r="A10" s="66"/>
      <c r="B10" s="67"/>
      <c r="C10" s="67"/>
      <c r="D10" s="114"/>
      <c r="E10" s="115"/>
      <c r="F10" s="122" t="s">
        <v>86</v>
      </c>
      <c r="G10" s="122"/>
      <c r="H10" s="122"/>
      <c r="I10" s="122"/>
      <c r="J10" s="122" t="s">
        <v>75</v>
      </c>
      <c r="K10" s="122"/>
      <c r="L10" s="122"/>
      <c r="M10" s="122"/>
      <c r="N10" s="122" t="s">
        <v>167</v>
      </c>
      <c r="O10" s="122"/>
      <c r="P10" s="122" t="s">
        <v>190</v>
      </c>
      <c r="Q10" s="122"/>
      <c r="R10" s="122" t="s">
        <v>77</v>
      </c>
      <c r="S10" s="122"/>
      <c r="T10" s="122" t="s">
        <v>80</v>
      </c>
    </row>
    <row r="11" spans="1:20" s="120" customFormat="1" ht="19.5" customHeight="1">
      <c r="A11" s="66"/>
      <c r="B11" s="67"/>
      <c r="C11" s="67"/>
      <c r="D11" s="114"/>
      <c r="E11" s="115"/>
      <c r="F11" s="122" t="s">
        <v>81</v>
      </c>
      <c r="G11" s="122"/>
      <c r="H11" s="122" t="s">
        <v>87</v>
      </c>
      <c r="I11" s="122"/>
      <c r="J11" s="122" t="s">
        <v>83</v>
      </c>
      <c r="K11" s="122"/>
      <c r="L11" s="122" t="s">
        <v>49</v>
      </c>
      <c r="M11" s="122"/>
      <c r="N11" s="122" t="s">
        <v>168</v>
      </c>
      <c r="O11" s="122"/>
      <c r="P11" s="122" t="s">
        <v>189</v>
      </c>
      <c r="Q11" s="122"/>
      <c r="R11" s="122" t="s">
        <v>132</v>
      </c>
      <c r="S11" s="122"/>
      <c r="T11" s="122" t="s">
        <v>39</v>
      </c>
    </row>
    <row r="12" spans="1:20" s="120" customFormat="1" ht="19.5" customHeight="1">
      <c r="A12" s="66"/>
      <c r="B12" s="67"/>
      <c r="C12" s="67"/>
      <c r="D12" s="163" t="s">
        <v>6</v>
      </c>
      <c r="E12" s="115"/>
      <c r="F12" s="63" t="s">
        <v>7</v>
      </c>
      <c r="G12" s="123"/>
      <c r="H12" s="63" t="s">
        <v>7</v>
      </c>
      <c r="I12" s="122"/>
      <c r="J12" s="63" t="s">
        <v>7</v>
      </c>
      <c r="K12" s="123"/>
      <c r="L12" s="63" t="s">
        <v>7</v>
      </c>
      <c r="M12" s="64"/>
      <c r="N12" s="63" t="s">
        <v>7</v>
      </c>
      <c r="O12" s="64"/>
      <c r="P12" s="63" t="s">
        <v>7</v>
      </c>
      <c r="Q12" s="64"/>
      <c r="R12" s="65" t="s">
        <v>7</v>
      </c>
      <c r="S12" s="122"/>
      <c r="T12" s="63" t="s">
        <v>7</v>
      </c>
    </row>
    <row r="13" spans="1:19" s="120" customFormat="1" ht="6" customHeight="1">
      <c r="A13" s="66"/>
      <c r="B13" s="67"/>
      <c r="C13" s="67"/>
      <c r="D13" s="114"/>
      <c r="E13" s="115"/>
      <c r="F13" s="67"/>
      <c r="G13" s="115"/>
      <c r="H13" s="114"/>
      <c r="I13" s="114"/>
      <c r="J13" s="67"/>
      <c r="K13" s="115"/>
      <c r="L13" s="115"/>
      <c r="M13" s="115"/>
      <c r="N13" s="115"/>
      <c r="O13" s="115"/>
      <c r="P13" s="115"/>
      <c r="Q13" s="115"/>
      <c r="R13" s="115"/>
      <c r="S13" s="115"/>
    </row>
    <row r="14" spans="1:20" s="120" customFormat="1" ht="19.5" customHeight="1">
      <c r="A14" s="66" t="s">
        <v>172</v>
      </c>
      <c r="B14" s="204"/>
      <c r="C14" s="67"/>
      <c r="D14" s="114"/>
      <c r="E14" s="115"/>
      <c r="F14" s="120">
        <v>373000</v>
      </c>
      <c r="H14" s="120">
        <v>3680616</v>
      </c>
      <c r="I14" s="67"/>
      <c r="J14" s="120">
        <v>37300</v>
      </c>
      <c r="L14" s="120">
        <v>14598557</v>
      </c>
      <c r="N14" s="120">
        <v>-18383</v>
      </c>
      <c r="P14" s="126">
        <v>0</v>
      </c>
      <c r="R14" s="120">
        <f>SUM(N14:Q14)</f>
        <v>-18383</v>
      </c>
      <c r="T14" s="120">
        <f>SUM(F14:L14,R14)</f>
        <v>18671090</v>
      </c>
    </row>
    <row r="15" spans="1:16" s="120" customFormat="1" ht="7.5" customHeight="1">
      <c r="A15" s="204"/>
      <c r="B15" s="124"/>
      <c r="C15" s="67"/>
      <c r="D15" s="114"/>
      <c r="E15" s="115"/>
      <c r="I15" s="67"/>
      <c r="P15" s="205"/>
    </row>
    <row r="16" spans="1:16" s="120" customFormat="1" ht="19.5" customHeight="1">
      <c r="A16" s="66" t="s">
        <v>184</v>
      </c>
      <c r="B16" s="124"/>
      <c r="C16" s="67"/>
      <c r="D16" s="114"/>
      <c r="E16" s="115"/>
      <c r="P16" s="205"/>
    </row>
    <row r="17" spans="1:20" s="120" customFormat="1" ht="19.5" customHeight="1">
      <c r="A17" s="67" t="s">
        <v>200</v>
      </c>
      <c r="B17" s="124"/>
      <c r="C17" s="67"/>
      <c r="D17" s="214">
        <v>20</v>
      </c>
      <c r="E17" s="115"/>
      <c r="F17" s="126">
        <v>0</v>
      </c>
      <c r="G17" s="127"/>
      <c r="H17" s="126">
        <v>0</v>
      </c>
      <c r="I17" s="126"/>
      <c r="J17" s="126">
        <v>0</v>
      </c>
      <c r="L17" s="120">
        <v>-1119000</v>
      </c>
      <c r="N17" s="126">
        <v>0</v>
      </c>
      <c r="P17" s="126">
        <v>0</v>
      </c>
      <c r="R17" s="126">
        <v>0</v>
      </c>
      <c r="T17" s="120">
        <f>SUM(F17:L17,R17)</f>
        <v>-1119000</v>
      </c>
    </row>
    <row r="18" spans="1:20" s="120" customFormat="1" ht="19.5" customHeight="1">
      <c r="A18" s="67" t="s">
        <v>68</v>
      </c>
      <c r="C18" s="67"/>
      <c r="D18" s="114"/>
      <c r="E18" s="115"/>
      <c r="F18" s="128">
        <v>0</v>
      </c>
      <c r="G18" s="127"/>
      <c r="H18" s="128">
        <v>0</v>
      </c>
      <c r="I18" s="126"/>
      <c r="J18" s="128">
        <v>0</v>
      </c>
      <c r="K18" s="115"/>
      <c r="L18" s="128">
        <v>2652606</v>
      </c>
      <c r="M18" s="126"/>
      <c r="N18" s="128">
        <v>0</v>
      </c>
      <c r="O18" s="126"/>
      <c r="P18" s="128">
        <v>574494</v>
      </c>
      <c r="Q18" s="126"/>
      <c r="R18" s="128">
        <f>SUM(N18:Q18)</f>
        <v>574494</v>
      </c>
      <c r="S18" s="115"/>
      <c r="T18" s="129">
        <f>SUM(F18:L18,R18)</f>
        <v>3227100</v>
      </c>
    </row>
    <row r="19" spans="1:20" s="120" customFormat="1" ht="7.5" customHeight="1">
      <c r="A19" s="67"/>
      <c r="B19" s="67"/>
      <c r="C19" s="67"/>
      <c r="D19" s="114"/>
      <c r="E19" s="115"/>
      <c r="F19" s="126"/>
      <c r="G19" s="127"/>
      <c r="H19" s="126"/>
      <c r="I19" s="127"/>
      <c r="J19" s="126"/>
      <c r="K19" s="127"/>
      <c r="L19" s="126"/>
      <c r="M19" s="126"/>
      <c r="N19" s="126"/>
      <c r="O19" s="126"/>
      <c r="P19" s="126"/>
      <c r="Q19" s="126"/>
      <c r="R19" s="126"/>
      <c r="S19" s="127"/>
      <c r="T19" s="126"/>
    </row>
    <row r="20" spans="1:20" s="120" customFormat="1" ht="19.5" customHeight="1" thickBot="1">
      <c r="A20" s="66" t="s">
        <v>199</v>
      </c>
      <c r="B20" s="67"/>
      <c r="C20" s="67"/>
      <c r="D20" s="114"/>
      <c r="E20" s="115"/>
      <c r="F20" s="130">
        <f>SUM(F14:F18)</f>
        <v>373000</v>
      </c>
      <c r="G20" s="127"/>
      <c r="H20" s="130">
        <f>SUM(H14:H18)</f>
        <v>3680616</v>
      </c>
      <c r="I20" s="127"/>
      <c r="J20" s="130">
        <f>SUM(J14:J18)</f>
        <v>37300</v>
      </c>
      <c r="K20" s="127"/>
      <c r="L20" s="130">
        <f>SUM(L14:L18)</f>
        <v>16132163</v>
      </c>
      <c r="M20" s="126"/>
      <c r="N20" s="130">
        <f>SUM(N14:N18)</f>
        <v>-18383</v>
      </c>
      <c r="O20" s="126"/>
      <c r="P20" s="130">
        <f>SUM(P14:P18)</f>
        <v>574494</v>
      </c>
      <c r="Q20" s="126"/>
      <c r="R20" s="130">
        <f>SUM(N20:Q20)</f>
        <v>556111</v>
      </c>
      <c r="S20" s="127"/>
      <c r="T20" s="130">
        <f>SUM(T14:T18)</f>
        <v>20779190</v>
      </c>
    </row>
    <row r="21" spans="1:20" s="120" customFormat="1" ht="20.25" customHeight="1" thickTop="1">
      <c r="A21" s="66"/>
      <c r="B21" s="67"/>
      <c r="C21" s="67"/>
      <c r="D21" s="114"/>
      <c r="E21" s="115"/>
      <c r="F21" s="126"/>
      <c r="G21" s="127"/>
      <c r="H21" s="126"/>
      <c r="I21" s="127"/>
      <c r="J21" s="126"/>
      <c r="K21" s="127"/>
      <c r="L21" s="126"/>
      <c r="M21" s="126"/>
      <c r="N21" s="126"/>
      <c r="O21" s="126"/>
      <c r="P21" s="126"/>
      <c r="Q21" s="126"/>
      <c r="R21" s="126"/>
      <c r="S21" s="127"/>
      <c r="T21" s="126"/>
    </row>
    <row r="22" spans="1:20" s="120" customFormat="1" ht="19.5" customHeight="1">
      <c r="A22" s="66" t="s">
        <v>238</v>
      </c>
      <c r="B22" s="162"/>
      <c r="C22" s="67"/>
      <c r="D22" s="114"/>
      <c r="E22" s="115"/>
      <c r="F22" s="131">
        <v>373000</v>
      </c>
      <c r="H22" s="131">
        <v>3680616</v>
      </c>
      <c r="I22" s="67"/>
      <c r="J22" s="131">
        <v>37300</v>
      </c>
      <c r="L22" s="131">
        <v>16837417</v>
      </c>
      <c r="N22" s="131">
        <v>-18383</v>
      </c>
      <c r="P22" s="132">
        <v>276202</v>
      </c>
      <c r="R22" s="131">
        <f>SUM(N22:P22)</f>
        <v>257819</v>
      </c>
      <c r="T22" s="131">
        <f>SUM(F22,H22,J22,L22,R22)</f>
        <v>21186152</v>
      </c>
    </row>
    <row r="23" spans="1:20" s="120" customFormat="1" ht="7.5" customHeight="1">
      <c r="A23" s="161"/>
      <c r="B23" s="162"/>
      <c r="C23" s="67"/>
      <c r="D23" s="114"/>
      <c r="E23" s="115"/>
      <c r="F23" s="131"/>
      <c r="H23" s="131"/>
      <c r="I23" s="67"/>
      <c r="J23" s="131"/>
      <c r="L23" s="131"/>
      <c r="N23" s="131"/>
      <c r="P23" s="165"/>
      <c r="R23" s="131"/>
      <c r="T23" s="131"/>
    </row>
    <row r="24" spans="1:20" s="120" customFormat="1" ht="19.5" customHeight="1">
      <c r="A24" s="66" t="s">
        <v>184</v>
      </c>
      <c r="B24" s="124"/>
      <c r="C24" s="67"/>
      <c r="D24" s="114"/>
      <c r="E24" s="115"/>
      <c r="F24" s="131"/>
      <c r="H24" s="131"/>
      <c r="J24" s="131"/>
      <c r="L24" s="131"/>
      <c r="N24" s="131"/>
      <c r="P24" s="165"/>
      <c r="R24" s="131"/>
      <c r="T24" s="131"/>
    </row>
    <row r="25" spans="1:20" s="120" customFormat="1" ht="19.5" customHeight="1">
      <c r="A25" s="67" t="s">
        <v>200</v>
      </c>
      <c r="B25" s="124"/>
      <c r="C25" s="67"/>
      <c r="D25" s="214">
        <v>20</v>
      </c>
      <c r="E25" s="115"/>
      <c r="F25" s="132">
        <v>0</v>
      </c>
      <c r="G25" s="127"/>
      <c r="H25" s="132">
        <v>0</v>
      </c>
      <c r="I25" s="126"/>
      <c r="J25" s="132">
        <v>0</v>
      </c>
      <c r="L25" s="131">
        <v>-1119000</v>
      </c>
      <c r="N25" s="132">
        <v>0</v>
      </c>
      <c r="P25" s="132">
        <v>0</v>
      </c>
      <c r="R25" s="132">
        <v>0</v>
      </c>
      <c r="T25" s="131">
        <f>SUM(F25:L25,R25)</f>
        <v>-1119000</v>
      </c>
    </row>
    <row r="26" spans="1:20" s="120" customFormat="1" ht="19.5" customHeight="1">
      <c r="A26" s="67" t="s">
        <v>161</v>
      </c>
      <c r="C26" s="67"/>
      <c r="D26" s="114"/>
      <c r="E26" s="115"/>
      <c r="F26" s="133">
        <v>0</v>
      </c>
      <c r="G26" s="127"/>
      <c r="H26" s="133">
        <v>0</v>
      </c>
      <c r="I26" s="126"/>
      <c r="J26" s="133">
        <v>0</v>
      </c>
      <c r="K26" s="115"/>
      <c r="L26" s="133">
        <f>'8-10 (6m)'!J31</f>
        <v>2063541</v>
      </c>
      <c r="M26" s="126"/>
      <c r="N26" s="133">
        <v>0</v>
      </c>
      <c r="O26" s="126"/>
      <c r="P26" s="133">
        <f>'8-10 (6m)'!J66</f>
        <v>-41575</v>
      </c>
      <c r="Q26" s="126"/>
      <c r="R26" s="133">
        <f>SUM(N26:Q26)</f>
        <v>-41575</v>
      </c>
      <c r="S26" s="115"/>
      <c r="T26" s="134">
        <f>SUM(F26:L26,R26)</f>
        <v>2021966</v>
      </c>
    </row>
    <row r="27" spans="1:20" s="120" customFormat="1" ht="7.5" customHeight="1">
      <c r="A27" s="67"/>
      <c r="B27" s="67"/>
      <c r="C27" s="67"/>
      <c r="D27" s="114"/>
      <c r="E27" s="115"/>
      <c r="F27" s="132"/>
      <c r="G27" s="127"/>
      <c r="H27" s="132"/>
      <c r="I27" s="127"/>
      <c r="J27" s="132"/>
      <c r="K27" s="127"/>
      <c r="L27" s="132"/>
      <c r="M27" s="126"/>
      <c r="N27" s="132"/>
      <c r="O27" s="126"/>
      <c r="P27" s="132"/>
      <c r="Q27" s="126"/>
      <c r="R27" s="132"/>
      <c r="S27" s="127"/>
      <c r="T27" s="132"/>
    </row>
    <row r="28" spans="1:20" s="120" customFormat="1" ht="19.5" customHeight="1" thickBot="1">
      <c r="A28" s="66" t="s">
        <v>239</v>
      </c>
      <c r="B28" s="67"/>
      <c r="C28" s="67"/>
      <c r="D28" s="114"/>
      <c r="E28" s="115"/>
      <c r="F28" s="135">
        <f>SUM(F22:F26)</f>
        <v>373000</v>
      </c>
      <c r="G28" s="127"/>
      <c r="H28" s="135">
        <f>SUM(H22:H26)</f>
        <v>3680616</v>
      </c>
      <c r="I28" s="127"/>
      <c r="J28" s="135">
        <f>SUM(J22:J26)</f>
        <v>37300</v>
      </c>
      <c r="K28" s="127"/>
      <c r="L28" s="135">
        <f>SUM(L22:L26)</f>
        <v>17781958</v>
      </c>
      <c r="M28" s="126"/>
      <c r="N28" s="135">
        <f>SUM(N22:N26)</f>
        <v>-18383</v>
      </c>
      <c r="O28" s="126"/>
      <c r="P28" s="135">
        <f>SUM(P22:P27)</f>
        <v>234627</v>
      </c>
      <c r="Q28" s="126"/>
      <c r="R28" s="135">
        <f>SUM(N28:Q28)</f>
        <v>216244</v>
      </c>
      <c r="S28" s="127"/>
      <c r="T28" s="135">
        <f>SUM(T22:T26)</f>
        <v>22089118</v>
      </c>
    </row>
    <row r="29" spans="1:20" s="120" customFormat="1" ht="8.25" customHeight="1" thickTop="1">
      <c r="A29" s="66"/>
      <c r="B29" s="67"/>
      <c r="C29" s="67"/>
      <c r="D29" s="114"/>
      <c r="E29" s="115"/>
      <c r="F29" s="126"/>
      <c r="G29" s="127"/>
      <c r="H29" s="126"/>
      <c r="I29" s="127"/>
      <c r="J29" s="126"/>
      <c r="K29" s="127"/>
      <c r="L29" s="126"/>
      <c r="M29" s="126"/>
      <c r="N29" s="126"/>
      <c r="O29" s="126"/>
      <c r="P29" s="126"/>
      <c r="Q29" s="126"/>
      <c r="R29" s="126"/>
      <c r="S29" s="127"/>
      <c r="T29" s="126"/>
    </row>
    <row r="30" spans="1:20" ht="19.5" customHeight="1">
      <c r="A30" s="1"/>
      <c r="B30" s="1"/>
      <c r="C30" s="1"/>
      <c r="H30" s="1"/>
      <c r="I30" s="1"/>
      <c r="J30" s="1"/>
      <c r="K30" s="1"/>
      <c r="L30" s="3"/>
      <c r="M30" s="3"/>
      <c r="N30" s="3"/>
      <c r="O30" s="3"/>
      <c r="P30" s="3"/>
      <c r="Q30" s="3"/>
      <c r="R30" s="3"/>
      <c r="S30" s="3"/>
      <c r="T30" s="3"/>
    </row>
    <row r="31" spans="1:20" ht="19.5" customHeight="1">
      <c r="A31" s="1"/>
      <c r="B31" s="1"/>
      <c r="C31" s="1"/>
      <c r="H31" s="1"/>
      <c r="I31" s="1"/>
      <c r="J31" s="1"/>
      <c r="K31" s="1"/>
      <c r="L31" s="3"/>
      <c r="M31" s="3"/>
      <c r="N31" s="3"/>
      <c r="O31" s="3"/>
      <c r="P31" s="3"/>
      <c r="Q31" s="3"/>
      <c r="R31" s="3"/>
      <c r="S31" s="3"/>
      <c r="T31" s="3"/>
    </row>
    <row r="32" spans="1:20" ht="19.5" customHeight="1">
      <c r="A32" s="1"/>
      <c r="B32" s="1"/>
      <c r="C32" s="1"/>
      <c r="H32" s="1"/>
      <c r="I32" s="1"/>
      <c r="J32" s="1"/>
      <c r="K32" s="1"/>
      <c r="L32" s="3"/>
      <c r="M32" s="3"/>
      <c r="N32" s="3"/>
      <c r="O32" s="3"/>
      <c r="P32" s="3"/>
      <c r="Q32" s="3"/>
      <c r="R32" s="3"/>
      <c r="S32" s="3"/>
      <c r="T32" s="3"/>
    </row>
    <row r="33" spans="1:20" ht="19.5" customHeight="1">
      <c r="A33" s="1"/>
      <c r="B33" s="1"/>
      <c r="C33" s="1"/>
      <c r="H33" s="1"/>
      <c r="I33" s="1"/>
      <c r="J33" s="1"/>
      <c r="K33" s="1"/>
      <c r="L33" s="3"/>
      <c r="M33" s="3"/>
      <c r="N33" s="3"/>
      <c r="O33" s="3"/>
      <c r="P33" s="3"/>
      <c r="Q33" s="3"/>
      <c r="R33" s="3"/>
      <c r="S33" s="3"/>
      <c r="T33" s="3"/>
    </row>
    <row r="34" spans="1:20" s="120" customFormat="1" ht="21.75" customHeight="1">
      <c r="A34" s="66"/>
      <c r="B34" s="67"/>
      <c r="C34" s="67"/>
      <c r="D34" s="114"/>
      <c r="E34" s="115"/>
      <c r="F34" s="126"/>
      <c r="G34" s="127"/>
      <c r="H34" s="126"/>
      <c r="I34" s="127"/>
      <c r="J34" s="126"/>
      <c r="K34" s="127"/>
      <c r="L34" s="126"/>
      <c r="M34" s="126"/>
      <c r="N34" s="126"/>
      <c r="O34" s="126"/>
      <c r="P34" s="126"/>
      <c r="Q34" s="126"/>
      <c r="R34" s="126"/>
      <c r="S34" s="127"/>
      <c r="T34" s="126"/>
    </row>
    <row r="35" spans="1:20" ht="21.75" customHeight="1">
      <c r="A35" s="8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35" s="8"/>
      <c r="C35" s="8"/>
      <c r="D35" s="23"/>
      <c r="E35" s="7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</row>
  </sheetData>
  <sheetProtection/>
  <mergeCells count="3">
    <mergeCell ref="J9:L9"/>
    <mergeCell ref="N6:R6"/>
    <mergeCell ref="N7:P7"/>
  </mergeCells>
  <printOptions/>
  <pageMargins left="0.5" right="0.5" top="0.5" bottom="0.6" header="0.49" footer="0.4"/>
  <pageSetup firstPageNumber="12" useFirstPageNumber="1" fitToHeight="0" horizontalDpi="1200" verticalDpi="1200" orientation="landscape" paperSize="9" scale="85" r:id="rId1"/>
  <headerFooter>
    <oddFooter>&amp;R&amp;"Browallia New,Regular"&amp;13&amp;P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FF99"/>
  </sheetPr>
  <dimension ref="A1:L150"/>
  <sheetViews>
    <sheetView tabSelected="1" zoomScale="85" zoomScaleNormal="85" zoomScaleSheetLayoutView="115" zoomScalePageLayoutView="0" workbookViewId="0" topLeftCell="A136">
      <selection activeCell="C138" sqref="C138"/>
    </sheetView>
  </sheetViews>
  <sheetFormatPr defaultColWidth="9.140625" defaultRowHeight="19.5" customHeight="1"/>
  <cols>
    <col min="1" max="2" width="1.1484375" style="3" customWidth="1"/>
    <col min="3" max="3" width="46.140625" style="3" customWidth="1"/>
    <col min="4" max="4" width="7.28125" style="2" customWidth="1"/>
    <col min="5" max="5" width="0.85546875" style="3" customWidth="1"/>
    <col min="6" max="6" width="11.57421875" style="4" customWidth="1"/>
    <col min="7" max="7" width="0.85546875" style="3" customWidth="1"/>
    <col min="8" max="8" width="11.57421875" style="4" customWidth="1"/>
    <col min="9" max="9" width="0.85546875" style="2" customWidth="1"/>
    <col min="10" max="10" width="11.57421875" style="4" customWidth="1"/>
    <col min="11" max="11" width="0.85546875" style="3" customWidth="1"/>
    <col min="12" max="12" width="11.57421875" style="4" customWidth="1"/>
    <col min="13" max="16384" width="9.140625" style="5" customWidth="1"/>
  </cols>
  <sheetData>
    <row r="1" spans="1:12" ht="19.5" customHeight="1">
      <c r="A1" s="1" t="s">
        <v>0</v>
      </c>
      <c r="B1" s="1"/>
      <c r="C1" s="1"/>
      <c r="G1" s="17"/>
      <c r="I1" s="18"/>
      <c r="K1" s="17"/>
      <c r="L1" s="12" t="s">
        <v>3</v>
      </c>
    </row>
    <row r="2" spans="1:11" ht="19.5" customHeight="1">
      <c r="A2" s="1" t="s">
        <v>88</v>
      </c>
      <c r="B2" s="1"/>
      <c r="C2" s="1"/>
      <c r="G2" s="17"/>
      <c r="I2" s="18"/>
      <c r="K2" s="17"/>
    </row>
    <row r="3" spans="1:12" ht="19.5" customHeight="1">
      <c r="A3" s="6" t="str">
        <f>'8-10 (6m)'!A3</f>
        <v>สำหรับงวดหกเดือนสิ้นสุดวันที่ 30 มิถุนายน พ.ศ. 2564</v>
      </c>
      <c r="B3" s="6"/>
      <c r="C3" s="6"/>
      <c r="D3" s="7"/>
      <c r="E3" s="8"/>
      <c r="F3" s="9"/>
      <c r="G3" s="29"/>
      <c r="H3" s="9"/>
      <c r="I3" s="30"/>
      <c r="J3" s="9"/>
      <c r="K3" s="29"/>
      <c r="L3" s="9"/>
    </row>
    <row r="4" spans="7:11" ht="18.75">
      <c r="G4" s="17"/>
      <c r="I4" s="18"/>
      <c r="K4" s="17"/>
    </row>
    <row r="5" spans="1:12" ht="19.5" customHeight="1">
      <c r="A5" s="5"/>
      <c r="D5" s="13"/>
      <c r="E5" s="1"/>
      <c r="F5" s="222" t="s">
        <v>2</v>
      </c>
      <c r="G5" s="222"/>
      <c r="H5" s="222"/>
      <c r="I5" s="32"/>
      <c r="J5" s="222" t="s">
        <v>127</v>
      </c>
      <c r="K5" s="222"/>
      <c r="L5" s="222"/>
    </row>
    <row r="6" spans="4:12" ht="19.5" customHeight="1">
      <c r="D6" s="13"/>
      <c r="E6" s="1"/>
      <c r="F6" s="12" t="s">
        <v>227</v>
      </c>
      <c r="G6" s="1"/>
      <c r="H6" s="12" t="s">
        <v>171</v>
      </c>
      <c r="I6" s="13"/>
      <c r="J6" s="12" t="s">
        <v>227</v>
      </c>
      <c r="K6" s="1"/>
      <c r="L6" s="12" t="s">
        <v>171</v>
      </c>
    </row>
    <row r="7" spans="4:12" ht="19.5" customHeight="1">
      <c r="D7" s="136" t="s">
        <v>6</v>
      </c>
      <c r="E7" s="1"/>
      <c r="F7" s="213" t="s">
        <v>7</v>
      </c>
      <c r="G7" s="1"/>
      <c r="H7" s="213" t="s">
        <v>7</v>
      </c>
      <c r="I7" s="13"/>
      <c r="J7" s="213" t="s">
        <v>7</v>
      </c>
      <c r="K7" s="1"/>
      <c r="L7" s="213" t="s">
        <v>7</v>
      </c>
    </row>
    <row r="8" spans="4:12" ht="7.5" customHeight="1">
      <c r="D8" s="166"/>
      <c r="E8" s="1"/>
      <c r="F8" s="51"/>
      <c r="G8" s="1"/>
      <c r="H8" s="12"/>
      <c r="I8" s="13"/>
      <c r="J8" s="51"/>
      <c r="K8" s="1"/>
      <c r="L8" s="12"/>
    </row>
    <row r="9" spans="1:11" ht="19.5" customHeight="1">
      <c r="A9" s="1" t="s">
        <v>89</v>
      </c>
      <c r="F9" s="16"/>
      <c r="G9" s="17"/>
      <c r="I9" s="18"/>
      <c r="J9" s="16"/>
      <c r="K9" s="17"/>
    </row>
    <row r="10" spans="1:12" ht="19.5" customHeight="1">
      <c r="A10" s="3" t="s">
        <v>90</v>
      </c>
      <c r="F10" s="19">
        <f>'8-10 (6m)'!F28</f>
        <v>2551372</v>
      </c>
      <c r="G10" s="70"/>
      <c r="H10" s="21">
        <v>2544191</v>
      </c>
      <c r="I10" s="70"/>
      <c r="J10" s="19">
        <f>'8-10 (6m)'!J28</f>
        <v>2070261</v>
      </c>
      <c r="K10" s="20"/>
      <c r="L10" s="21">
        <v>2652606</v>
      </c>
    </row>
    <row r="11" spans="1:12" ht="19.5" customHeight="1">
      <c r="A11" s="3" t="s">
        <v>183</v>
      </c>
      <c r="F11" s="19"/>
      <c r="G11" s="70"/>
      <c r="H11" s="21"/>
      <c r="I11" s="20"/>
      <c r="J11" s="19"/>
      <c r="K11" s="70"/>
      <c r="L11" s="21"/>
    </row>
    <row r="12" spans="1:12" ht="19.5" customHeight="1">
      <c r="A12" s="3" t="s">
        <v>91</v>
      </c>
      <c r="F12" s="19"/>
      <c r="G12" s="70"/>
      <c r="H12" s="21"/>
      <c r="I12" s="20"/>
      <c r="J12" s="19"/>
      <c r="K12" s="70"/>
      <c r="L12" s="21"/>
    </row>
    <row r="13" spans="1:12" ht="19.5" customHeight="1">
      <c r="A13" s="3" t="s">
        <v>92</v>
      </c>
      <c r="B13" s="31" t="s">
        <v>93</v>
      </c>
      <c r="F13" s="19">
        <v>1412747</v>
      </c>
      <c r="G13" s="70"/>
      <c r="H13" s="21">
        <v>1333506</v>
      </c>
      <c r="I13" s="70"/>
      <c r="J13" s="19">
        <v>47873</v>
      </c>
      <c r="K13" s="20"/>
      <c r="L13" s="21">
        <v>55218</v>
      </c>
    </row>
    <row r="14" spans="2:12" ht="19.5" customHeight="1">
      <c r="B14" s="31" t="s">
        <v>257</v>
      </c>
      <c r="F14" s="19">
        <v>-7218</v>
      </c>
      <c r="G14" s="70"/>
      <c r="H14" s="21">
        <v>4035</v>
      </c>
      <c r="I14" s="70"/>
      <c r="J14" s="19">
        <v>0</v>
      </c>
      <c r="K14" s="20"/>
      <c r="L14" s="21">
        <v>585</v>
      </c>
    </row>
    <row r="15" spans="2:12" ht="19.5" customHeight="1">
      <c r="B15" s="31" t="s">
        <v>225</v>
      </c>
      <c r="F15" s="19">
        <v>-9180</v>
      </c>
      <c r="G15" s="70"/>
      <c r="H15" s="21">
        <v>-41224</v>
      </c>
      <c r="I15" s="70"/>
      <c r="J15" s="19">
        <v>0</v>
      </c>
      <c r="K15" s="20"/>
      <c r="L15" s="21">
        <v>0</v>
      </c>
    </row>
    <row r="16" spans="2:12" ht="19.5" customHeight="1">
      <c r="B16" s="31" t="s">
        <v>94</v>
      </c>
      <c r="F16" s="19">
        <v>-5448</v>
      </c>
      <c r="G16" s="70"/>
      <c r="H16" s="21">
        <v>-19896</v>
      </c>
      <c r="I16" s="70"/>
      <c r="J16" s="19">
        <v>-184337</v>
      </c>
      <c r="K16" s="20"/>
      <c r="L16" s="21">
        <v>-220630</v>
      </c>
    </row>
    <row r="17" spans="2:12" ht="19.5" customHeight="1">
      <c r="B17" s="31" t="s">
        <v>124</v>
      </c>
      <c r="D17" s="25">
        <v>11.2</v>
      </c>
      <c r="F17" s="19">
        <v>0</v>
      </c>
      <c r="G17" s="70"/>
      <c r="H17" s="21">
        <v>0</v>
      </c>
      <c r="I17" s="70"/>
      <c r="J17" s="19">
        <v>-2353432</v>
      </c>
      <c r="K17" s="20"/>
      <c r="L17" s="21">
        <v>-2989664</v>
      </c>
    </row>
    <row r="18" spans="2:12" ht="19.5" customHeight="1">
      <c r="B18" s="31" t="s">
        <v>95</v>
      </c>
      <c r="F18" s="19">
        <v>769175</v>
      </c>
      <c r="G18" s="70"/>
      <c r="H18" s="21">
        <v>840386</v>
      </c>
      <c r="I18" s="70"/>
      <c r="J18" s="19">
        <v>411955</v>
      </c>
      <c r="K18" s="20"/>
      <c r="L18" s="21">
        <v>434382</v>
      </c>
    </row>
    <row r="19" spans="2:12" ht="19.5" customHeight="1">
      <c r="B19" s="31" t="s">
        <v>96</v>
      </c>
      <c r="F19" s="19">
        <v>8384</v>
      </c>
      <c r="G19" s="70"/>
      <c r="H19" s="21">
        <v>5046</v>
      </c>
      <c r="I19" s="70"/>
      <c r="J19" s="19">
        <v>5970</v>
      </c>
      <c r="K19" s="20"/>
      <c r="L19" s="21">
        <v>4102</v>
      </c>
    </row>
    <row r="20" spans="2:12" ht="19.5" customHeight="1">
      <c r="B20" s="31" t="s">
        <v>178</v>
      </c>
      <c r="D20" s="25">
        <v>11.1</v>
      </c>
      <c r="F20" s="19">
        <v>33256</v>
      </c>
      <c r="G20" s="70"/>
      <c r="H20" s="21">
        <v>15611</v>
      </c>
      <c r="I20" s="70"/>
      <c r="J20" s="19">
        <v>0</v>
      </c>
      <c r="K20" s="20"/>
      <c r="L20" s="21">
        <v>0</v>
      </c>
    </row>
    <row r="21" spans="2:12" ht="19.5" customHeight="1">
      <c r="B21" s="31" t="s">
        <v>211</v>
      </c>
      <c r="D21" s="25"/>
      <c r="F21" s="19">
        <v>0</v>
      </c>
      <c r="G21" s="70"/>
      <c r="H21" s="21">
        <v>-8759</v>
      </c>
      <c r="I21" s="70"/>
      <c r="J21" s="19">
        <v>0</v>
      </c>
      <c r="K21" s="20"/>
      <c r="L21" s="21">
        <v>0</v>
      </c>
    </row>
    <row r="22" spans="2:12" ht="19.5" customHeight="1">
      <c r="B22" s="31" t="s">
        <v>265</v>
      </c>
      <c r="F22" s="19">
        <v>-2506</v>
      </c>
      <c r="G22" s="70"/>
      <c r="H22" s="21">
        <v>25950</v>
      </c>
      <c r="I22" s="70"/>
      <c r="J22" s="19">
        <v>993</v>
      </c>
      <c r="K22" s="20"/>
      <c r="L22" s="21">
        <v>0</v>
      </c>
    </row>
    <row r="23" spans="2:12" ht="18.75">
      <c r="B23" s="31" t="s">
        <v>201</v>
      </c>
      <c r="F23" s="19">
        <v>766</v>
      </c>
      <c r="G23" s="70"/>
      <c r="H23" s="21">
        <v>0</v>
      </c>
      <c r="I23" s="70"/>
      <c r="J23" s="19">
        <v>0</v>
      </c>
      <c r="K23" s="20"/>
      <c r="L23" s="21">
        <v>0</v>
      </c>
    </row>
    <row r="24" spans="2:12" ht="18.75">
      <c r="B24" s="31" t="s">
        <v>243</v>
      </c>
      <c r="F24" s="19">
        <v>1286</v>
      </c>
      <c r="G24" s="70"/>
      <c r="H24" s="21">
        <v>0</v>
      </c>
      <c r="I24" s="70"/>
      <c r="J24" s="19">
        <v>1286</v>
      </c>
      <c r="K24" s="20"/>
      <c r="L24" s="21">
        <v>0</v>
      </c>
    </row>
    <row r="25" spans="2:12" ht="19.5" customHeight="1">
      <c r="B25" s="31" t="s">
        <v>258</v>
      </c>
      <c r="F25" s="19">
        <v>699</v>
      </c>
      <c r="G25" s="70"/>
      <c r="H25" s="21">
        <v>2064</v>
      </c>
      <c r="I25" s="70"/>
      <c r="J25" s="19">
        <v>0</v>
      </c>
      <c r="K25" s="20"/>
      <c r="L25" s="21">
        <v>0</v>
      </c>
    </row>
    <row r="26" spans="2:12" ht="19.5" customHeight="1">
      <c r="B26" s="31" t="s">
        <v>251</v>
      </c>
      <c r="F26" s="16">
        <v>-37684</v>
      </c>
      <c r="G26" s="70"/>
      <c r="H26" s="4">
        <v>-1054</v>
      </c>
      <c r="I26" s="70"/>
      <c r="J26" s="19">
        <v>-38207</v>
      </c>
      <c r="K26" s="20"/>
      <c r="L26" s="21">
        <v>-14249</v>
      </c>
    </row>
    <row r="27" spans="2:11" ht="19.5" customHeight="1">
      <c r="B27" s="31" t="s">
        <v>97</v>
      </c>
      <c r="D27" s="25"/>
      <c r="F27" s="16"/>
      <c r="G27" s="70"/>
      <c r="I27" s="70"/>
      <c r="J27" s="16"/>
      <c r="K27" s="20"/>
    </row>
    <row r="28" spans="2:12" ht="19.5" customHeight="1">
      <c r="B28" s="31"/>
      <c r="C28" s="3" t="s">
        <v>173</v>
      </c>
      <c r="D28" s="25">
        <v>21.6</v>
      </c>
      <c r="F28" s="22">
        <v>0</v>
      </c>
      <c r="G28" s="70"/>
      <c r="H28" s="9">
        <v>0</v>
      </c>
      <c r="I28" s="70"/>
      <c r="J28" s="22">
        <v>-28634</v>
      </c>
      <c r="K28" s="20"/>
      <c r="L28" s="9">
        <v>-28293</v>
      </c>
    </row>
    <row r="29" spans="2:10" ht="7.5" customHeight="1">
      <c r="B29" s="31"/>
      <c r="F29" s="16"/>
      <c r="G29" s="20"/>
      <c r="J29" s="16"/>
    </row>
    <row r="30" spans="1:12" ht="19.5" customHeight="1">
      <c r="A30" s="5"/>
      <c r="B30" s="3" t="s">
        <v>98</v>
      </c>
      <c r="F30" s="15"/>
      <c r="G30" s="5"/>
      <c r="H30" s="5"/>
      <c r="I30" s="5"/>
      <c r="J30" s="15"/>
      <c r="K30" s="5"/>
      <c r="L30" s="5"/>
    </row>
    <row r="31" spans="3:12" ht="19.5" customHeight="1">
      <c r="C31" s="3" t="s">
        <v>99</v>
      </c>
      <c r="F31" s="16">
        <f>SUM(F10:F28)</f>
        <v>4715649</v>
      </c>
      <c r="G31" s="17"/>
      <c r="H31" s="4">
        <f>SUM(H10:H28)</f>
        <v>4699856</v>
      </c>
      <c r="I31" s="17"/>
      <c r="J31" s="16">
        <f>SUM(J10:J28)</f>
        <v>-66272</v>
      </c>
      <c r="K31" s="18"/>
      <c r="L31" s="4">
        <f>SUM(L10:L28)</f>
        <v>-105943</v>
      </c>
    </row>
    <row r="32" spans="2:12" ht="19.5" customHeight="1">
      <c r="B32" s="3" t="s">
        <v>100</v>
      </c>
      <c r="D32" s="13"/>
      <c r="E32" s="1"/>
      <c r="F32" s="137"/>
      <c r="G32" s="46"/>
      <c r="H32" s="138"/>
      <c r="I32" s="139"/>
      <c r="J32" s="137"/>
      <c r="K32" s="46"/>
      <c r="L32" s="138"/>
    </row>
    <row r="33" spans="2:12" ht="19.5" customHeight="1">
      <c r="B33" s="5"/>
      <c r="C33" s="31" t="s">
        <v>101</v>
      </c>
      <c r="D33" s="13"/>
      <c r="E33" s="1"/>
      <c r="F33" s="140">
        <v>167182</v>
      </c>
      <c r="G33" s="46"/>
      <c r="H33" s="125">
        <v>351400</v>
      </c>
      <c r="I33" s="46"/>
      <c r="J33" s="140">
        <v>64330</v>
      </c>
      <c r="K33" s="139"/>
      <c r="L33" s="125">
        <v>-28962</v>
      </c>
    </row>
    <row r="34" spans="2:12" ht="19.5" customHeight="1">
      <c r="B34" s="5"/>
      <c r="C34" s="31" t="s">
        <v>102</v>
      </c>
      <c r="D34" s="13"/>
      <c r="E34" s="1"/>
      <c r="F34" s="140">
        <v>-9212</v>
      </c>
      <c r="G34" s="46"/>
      <c r="H34" s="125">
        <v>-137161</v>
      </c>
      <c r="I34" s="46"/>
      <c r="J34" s="140">
        <v>-30925</v>
      </c>
      <c r="K34" s="139"/>
      <c r="L34" s="125">
        <v>-41268</v>
      </c>
    </row>
    <row r="35" spans="2:12" ht="19.5" customHeight="1">
      <c r="B35" s="5"/>
      <c r="C35" s="31" t="s">
        <v>103</v>
      </c>
      <c r="D35" s="13"/>
      <c r="E35" s="1"/>
      <c r="F35" s="140">
        <v>-755453</v>
      </c>
      <c r="G35" s="46"/>
      <c r="H35" s="125">
        <v>-141814</v>
      </c>
      <c r="I35" s="46"/>
      <c r="J35" s="140">
        <v>24684</v>
      </c>
      <c r="K35" s="139"/>
      <c r="L35" s="125">
        <v>43204</v>
      </c>
    </row>
    <row r="36" spans="2:12" ht="19.5" customHeight="1">
      <c r="B36" s="5"/>
      <c r="C36" s="31" t="s">
        <v>104</v>
      </c>
      <c r="D36" s="13"/>
      <c r="E36" s="1"/>
      <c r="F36" s="140">
        <v>1818</v>
      </c>
      <c r="G36" s="46"/>
      <c r="H36" s="125">
        <v>-24916</v>
      </c>
      <c r="I36" s="46"/>
      <c r="J36" s="140">
        <v>4956</v>
      </c>
      <c r="K36" s="139"/>
      <c r="L36" s="125">
        <v>6186</v>
      </c>
    </row>
    <row r="37" spans="2:12" ht="19.5" customHeight="1">
      <c r="B37" s="5"/>
      <c r="C37" s="31" t="s">
        <v>105</v>
      </c>
      <c r="D37" s="13"/>
      <c r="E37" s="1"/>
      <c r="F37" s="140">
        <v>180487</v>
      </c>
      <c r="G37" s="46"/>
      <c r="H37" s="125">
        <v>28185</v>
      </c>
      <c r="I37" s="46"/>
      <c r="J37" s="140">
        <v>-130717</v>
      </c>
      <c r="K37" s="139"/>
      <c r="L37" s="125">
        <v>44864</v>
      </c>
    </row>
    <row r="38" spans="2:12" ht="19.5" customHeight="1">
      <c r="B38" s="5"/>
      <c r="C38" s="31" t="s">
        <v>106</v>
      </c>
      <c r="D38" s="13"/>
      <c r="E38" s="1"/>
      <c r="F38" s="140">
        <v>103615</v>
      </c>
      <c r="G38" s="20"/>
      <c r="H38" s="125">
        <v>-1422</v>
      </c>
      <c r="I38" s="20"/>
      <c r="J38" s="16">
        <v>119957</v>
      </c>
      <c r="K38" s="20"/>
      <c r="L38" s="4">
        <v>85814</v>
      </c>
    </row>
    <row r="39" spans="2:12" ht="19.5" customHeight="1">
      <c r="B39" s="5"/>
      <c r="C39" s="31" t="s">
        <v>153</v>
      </c>
      <c r="D39" s="13"/>
      <c r="E39" s="1"/>
      <c r="F39" s="141">
        <v>1089</v>
      </c>
      <c r="G39" s="46"/>
      <c r="H39" s="142">
        <v>172</v>
      </c>
      <c r="I39" s="46"/>
      <c r="J39" s="141">
        <v>0</v>
      </c>
      <c r="K39" s="139"/>
      <c r="L39" s="142">
        <v>171</v>
      </c>
    </row>
    <row r="40" spans="1:12" ht="7.5" customHeight="1">
      <c r="A40" s="5"/>
      <c r="D40" s="13"/>
      <c r="E40" s="1"/>
      <c r="F40" s="137"/>
      <c r="G40" s="46"/>
      <c r="H40" s="138"/>
      <c r="I40" s="139"/>
      <c r="J40" s="137"/>
      <c r="K40" s="46"/>
      <c r="L40" s="138"/>
    </row>
    <row r="41" spans="1:12" ht="19.5" customHeight="1">
      <c r="A41" s="5"/>
      <c r="B41" s="3" t="s">
        <v>156</v>
      </c>
      <c r="C41" s="5"/>
      <c r="D41" s="13"/>
      <c r="E41" s="1"/>
      <c r="F41" s="140">
        <f>SUM(F31:F39)</f>
        <v>4405175</v>
      </c>
      <c r="G41" s="46"/>
      <c r="H41" s="125">
        <f>SUM(H31:H39)</f>
        <v>4774300</v>
      </c>
      <c r="I41" s="139"/>
      <c r="J41" s="140">
        <f>SUM(J31:J39)</f>
        <v>-13987</v>
      </c>
      <c r="K41" s="46"/>
      <c r="L41" s="125">
        <f>SUM(L31:L39)</f>
        <v>4066</v>
      </c>
    </row>
    <row r="42" spans="1:12" ht="19.5" customHeight="1">
      <c r="A42" s="5"/>
      <c r="B42" s="5"/>
      <c r="C42" s="31" t="s">
        <v>107</v>
      </c>
      <c r="D42" s="13"/>
      <c r="E42" s="1"/>
      <c r="F42" s="141">
        <v>-24697</v>
      </c>
      <c r="G42" s="46"/>
      <c r="H42" s="142">
        <v>-14039</v>
      </c>
      <c r="I42" s="46"/>
      <c r="J42" s="141">
        <v>-3512</v>
      </c>
      <c r="K42" s="139"/>
      <c r="L42" s="142">
        <v>-6450</v>
      </c>
    </row>
    <row r="43" spans="1:12" ht="7.5" customHeight="1">
      <c r="A43" s="5"/>
      <c r="D43" s="13"/>
      <c r="E43" s="1"/>
      <c r="F43" s="137"/>
      <c r="G43" s="46"/>
      <c r="H43" s="138"/>
      <c r="I43" s="139"/>
      <c r="J43" s="137"/>
      <c r="K43" s="46"/>
      <c r="L43" s="138"/>
    </row>
    <row r="44" spans="1:12" ht="19.5" customHeight="1">
      <c r="A44" s="1" t="s">
        <v>157</v>
      </c>
      <c r="C44" s="5"/>
      <c r="D44" s="13"/>
      <c r="E44" s="1"/>
      <c r="F44" s="141">
        <f>SUM(F41:F42)</f>
        <v>4380478</v>
      </c>
      <c r="G44" s="46"/>
      <c r="H44" s="142">
        <f>SUM(H41:H42)</f>
        <v>4760261</v>
      </c>
      <c r="I44" s="139"/>
      <c r="J44" s="141">
        <f>SUM(J41:J42)</f>
        <v>-17499</v>
      </c>
      <c r="K44" s="46"/>
      <c r="L44" s="142">
        <f>SUM(L41:L42)</f>
        <v>-2384</v>
      </c>
    </row>
    <row r="45" spans="2:11" ht="11.25" customHeight="1">
      <c r="B45" s="1"/>
      <c r="C45" s="5"/>
      <c r="D45" s="13"/>
      <c r="E45" s="1"/>
      <c r="G45" s="1"/>
      <c r="I45" s="13"/>
      <c r="K45" s="1"/>
    </row>
    <row r="46" spans="2:11" ht="19.5" customHeight="1">
      <c r="B46" s="1"/>
      <c r="C46" s="5"/>
      <c r="D46" s="13"/>
      <c r="E46" s="1"/>
      <c r="G46" s="1"/>
      <c r="I46" s="13"/>
      <c r="K46" s="1"/>
    </row>
    <row r="47" spans="2:11" ht="19.5" customHeight="1">
      <c r="B47" s="1"/>
      <c r="C47" s="5"/>
      <c r="D47" s="13"/>
      <c r="E47" s="1"/>
      <c r="G47" s="1"/>
      <c r="I47" s="13"/>
      <c r="K47" s="1"/>
    </row>
    <row r="48" spans="2:11" ht="21" customHeight="1">
      <c r="B48" s="1"/>
      <c r="C48" s="5"/>
      <c r="D48" s="13"/>
      <c r="E48" s="1"/>
      <c r="G48" s="1"/>
      <c r="I48" s="13"/>
      <c r="K48" s="1"/>
    </row>
    <row r="49" spans="2:11" ht="24.75" customHeight="1">
      <c r="B49" s="1"/>
      <c r="C49" s="5"/>
      <c r="D49" s="13"/>
      <c r="E49" s="1"/>
      <c r="G49" s="1"/>
      <c r="I49" s="13"/>
      <c r="K49" s="1"/>
    </row>
    <row r="50" spans="1:12" ht="21.75" customHeight="1">
      <c r="A50" s="221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50" s="221"/>
      <c r="C50" s="221"/>
      <c r="D50" s="221"/>
      <c r="E50" s="221"/>
      <c r="F50" s="221"/>
      <c r="G50" s="221"/>
      <c r="H50" s="221"/>
      <c r="I50" s="221"/>
      <c r="J50" s="221"/>
      <c r="K50" s="221"/>
      <c r="L50" s="221"/>
    </row>
    <row r="51" spans="1:12" ht="19.5" customHeight="1">
      <c r="A51" s="1" t="s">
        <v>0</v>
      </c>
      <c r="B51" s="1"/>
      <c r="C51" s="1"/>
      <c r="G51" s="17"/>
      <c r="I51" s="18"/>
      <c r="K51" s="17"/>
      <c r="L51" s="12" t="s">
        <v>3</v>
      </c>
    </row>
    <row r="52" spans="1:11" ht="19.5" customHeight="1">
      <c r="A52" s="1" t="s">
        <v>108</v>
      </c>
      <c r="B52" s="1"/>
      <c r="C52" s="1"/>
      <c r="G52" s="17"/>
      <c r="I52" s="18"/>
      <c r="K52" s="17"/>
    </row>
    <row r="53" spans="1:12" ht="19.5" customHeight="1">
      <c r="A53" s="6" t="str">
        <f>'8-10 (6m)'!A3</f>
        <v>สำหรับงวดหกเดือนสิ้นสุดวันที่ 30 มิถุนายน พ.ศ. 2564</v>
      </c>
      <c r="B53" s="6"/>
      <c r="C53" s="6"/>
      <c r="D53" s="7"/>
      <c r="E53" s="8"/>
      <c r="F53" s="9"/>
      <c r="G53" s="29"/>
      <c r="H53" s="9"/>
      <c r="I53" s="30"/>
      <c r="J53" s="9"/>
      <c r="K53" s="29"/>
      <c r="L53" s="9"/>
    </row>
    <row r="54" spans="7:11" ht="19.5" customHeight="1">
      <c r="G54" s="17"/>
      <c r="I54" s="18"/>
      <c r="K54" s="17"/>
    </row>
    <row r="55" spans="1:12" ht="18.75" customHeight="1">
      <c r="A55" s="5"/>
      <c r="D55" s="13"/>
      <c r="E55" s="1"/>
      <c r="F55" s="222" t="s">
        <v>2</v>
      </c>
      <c r="G55" s="222"/>
      <c r="H55" s="222"/>
      <c r="I55" s="32"/>
      <c r="J55" s="222" t="s">
        <v>127</v>
      </c>
      <c r="K55" s="222"/>
      <c r="L55" s="222"/>
    </row>
    <row r="56" spans="4:12" ht="18.75" customHeight="1">
      <c r="D56" s="13"/>
      <c r="E56" s="1"/>
      <c r="F56" s="12" t="s">
        <v>227</v>
      </c>
      <c r="G56" s="1"/>
      <c r="H56" s="12" t="s">
        <v>171</v>
      </c>
      <c r="I56" s="13"/>
      <c r="J56" s="12" t="s">
        <v>227</v>
      </c>
      <c r="K56" s="1"/>
      <c r="L56" s="12" t="s">
        <v>171</v>
      </c>
    </row>
    <row r="57" spans="4:12" ht="18.75" customHeight="1">
      <c r="D57" s="136" t="s">
        <v>6</v>
      </c>
      <c r="E57" s="1"/>
      <c r="F57" s="213" t="s">
        <v>7</v>
      </c>
      <c r="G57" s="1"/>
      <c r="H57" s="213" t="s">
        <v>7</v>
      </c>
      <c r="I57" s="13"/>
      <c r="J57" s="213" t="s">
        <v>7</v>
      </c>
      <c r="K57" s="1"/>
      <c r="L57" s="213" t="s">
        <v>7</v>
      </c>
    </row>
    <row r="58" spans="4:12" ht="6" customHeight="1">
      <c r="D58" s="166"/>
      <c r="E58" s="1"/>
      <c r="F58" s="51"/>
      <c r="G58" s="1"/>
      <c r="H58" s="12"/>
      <c r="I58" s="13"/>
      <c r="J58" s="51"/>
      <c r="K58" s="1"/>
      <c r="L58" s="12"/>
    </row>
    <row r="59" spans="1:12" ht="18.75" customHeight="1">
      <c r="A59" s="1" t="s">
        <v>109</v>
      </c>
      <c r="D59" s="13"/>
      <c r="E59" s="1"/>
      <c r="F59" s="51"/>
      <c r="G59" s="1"/>
      <c r="H59" s="12"/>
      <c r="I59" s="13"/>
      <c r="J59" s="51"/>
      <c r="K59" s="1"/>
      <c r="L59" s="12"/>
    </row>
    <row r="60" spans="1:12" ht="18.75" customHeight="1">
      <c r="A60" s="3" t="s">
        <v>11</v>
      </c>
      <c r="B60" s="5"/>
      <c r="E60" s="1"/>
      <c r="F60" s="140">
        <v>-52073</v>
      </c>
      <c r="G60" s="46"/>
      <c r="H60" s="125">
        <v>39079</v>
      </c>
      <c r="I60" s="46"/>
      <c r="J60" s="140">
        <v>-55184</v>
      </c>
      <c r="K60" s="139"/>
      <c r="L60" s="125">
        <v>0</v>
      </c>
    </row>
    <row r="61" spans="1:12" ht="18.75" customHeight="1">
      <c r="A61" s="211" t="s">
        <v>268</v>
      </c>
      <c r="B61" s="5"/>
      <c r="D61" s="25">
        <v>21.4</v>
      </c>
      <c r="E61" s="1"/>
      <c r="F61" s="16">
        <v>0</v>
      </c>
      <c r="G61" s="46"/>
      <c r="H61" s="4">
        <v>0</v>
      </c>
      <c r="I61" s="46"/>
      <c r="J61" s="140">
        <v>101133</v>
      </c>
      <c r="K61" s="139"/>
      <c r="L61" s="125">
        <v>700000</v>
      </c>
    </row>
    <row r="62" spans="1:12" ht="18.75" customHeight="1">
      <c r="A62" s="3" t="s">
        <v>216</v>
      </c>
      <c r="B62" s="5"/>
      <c r="D62" s="25">
        <v>21.4</v>
      </c>
      <c r="E62" s="1"/>
      <c r="F62" s="140">
        <v>0</v>
      </c>
      <c r="G62" s="46"/>
      <c r="H62" s="125">
        <v>0</v>
      </c>
      <c r="I62" s="46"/>
      <c r="J62" s="140">
        <v>-660011</v>
      </c>
      <c r="K62" s="139"/>
      <c r="L62" s="125">
        <v>-1420000</v>
      </c>
    </row>
    <row r="63" spans="1:12" ht="18.75" customHeight="1">
      <c r="A63" s="3" t="s">
        <v>217</v>
      </c>
      <c r="B63" s="5"/>
      <c r="D63" s="25">
        <v>21.4</v>
      </c>
      <c r="E63" s="1"/>
      <c r="F63" s="140">
        <v>0</v>
      </c>
      <c r="G63" s="46"/>
      <c r="H63" s="125">
        <v>0</v>
      </c>
      <c r="I63" s="46"/>
      <c r="J63" s="140">
        <v>1450000</v>
      </c>
      <c r="K63" s="139"/>
      <c r="L63" s="125">
        <v>1625000</v>
      </c>
    </row>
    <row r="64" spans="1:12" ht="18.75" customHeight="1">
      <c r="A64" s="3" t="s">
        <v>244</v>
      </c>
      <c r="B64" s="5"/>
      <c r="D64" s="25">
        <v>21.4</v>
      </c>
      <c r="E64" s="1"/>
      <c r="F64" s="140">
        <v>0</v>
      </c>
      <c r="G64" s="46"/>
      <c r="H64" s="125">
        <v>0</v>
      </c>
      <c r="I64" s="46"/>
      <c r="J64" s="140">
        <v>-110000</v>
      </c>
      <c r="K64" s="139"/>
      <c r="L64" s="125">
        <v>0</v>
      </c>
    </row>
    <row r="65" spans="1:12" ht="18.75" customHeight="1">
      <c r="A65" s="3" t="s">
        <v>218</v>
      </c>
      <c r="B65" s="5"/>
      <c r="D65" s="25"/>
      <c r="E65" s="1"/>
      <c r="F65" s="140"/>
      <c r="G65" s="46"/>
      <c r="H65" s="125"/>
      <c r="I65" s="46"/>
      <c r="J65" s="140"/>
      <c r="K65" s="139"/>
      <c r="L65" s="125"/>
    </row>
    <row r="66" spans="1:12" ht="18.75" customHeight="1">
      <c r="A66" s="5"/>
      <c r="B66" s="5" t="s">
        <v>213</v>
      </c>
      <c r="E66" s="1"/>
      <c r="F66" s="140">
        <v>0</v>
      </c>
      <c r="G66" s="46"/>
      <c r="H66" s="125">
        <v>-5134071</v>
      </c>
      <c r="I66" s="46"/>
      <c r="J66" s="140">
        <v>0</v>
      </c>
      <c r="K66" s="139"/>
      <c r="L66" s="125">
        <v>-5134071</v>
      </c>
    </row>
    <row r="67" spans="1:12" ht="18.75" customHeight="1">
      <c r="A67" s="3" t="s">
        <v>207</v>
      </c>
      <c r="B67" s="5"/>
      <c r="E67" s="1"/>
      <c r="F67" s="140">
        <v>0</v>
      </c>
      <c r="G67" s="46"/>
      <c r="H67" s="125">
        <v>144</v>
      </c>
      <c r="I67" s="46"/>
      <c r="J67" s="140">
        <v>0</v>
      </c>
      <c r="K67" s="139"/>
      <c r="L67" s="125">
        <v>0</v>
      </c>
    </row>
    <row r="68" spans="1:12" ht="18.75" customHeight="1">
      <c r="A68" s="3" t="s">
        <v>208</v>
      </c>
      <c r="E68" s="1"/>
      <c r="F68" s="143">
        <v>0</v>
      </c>
      <c r="G68" s="147"/>
      <c r="H68" s="145">
        <v>-310565</v>
      </c>
      <c r="I68" s="147"/>
      <c r="J68" s="143">
        <v>0</v>
      </c>
      <c r="K68" s="148"/>
      <c r="L68" s="145">
        <v>0</v>
      </c>
    </row>
    <row r="69" spans="1:12" ht="18.75" customHeight="1">
      <c r="A69" s="3" t="s">
        <v>110</v>
      </c>
      <c r="B69" s="5"/>
      <c r="D69" s="25">
        <v>11.1</v>
      </c>
      <c r="E69" s="1"/>
      <c r="F69" s="140">
        <v>0</v>
      </c>
      <c r="G69" s="46"/>
      <c r="H69" s="125">
        <v>0</v>
      </c>
      <c r="I69" s="46"/>
      <c r="J69" s="140">
        <v>-1744542</v>
      </c>
      <c r="K69" s="139"/>
      <c r="L69" s="125">
        <v>-1587130</v>
      </c>
    </row>
    <row r="70" spans="1:12" ht="18.75" customHeight="1">
      <c r="A70" s="3" t="s">
        <v>202</v>
      </c>
      <c r="B70" s="5"/>
      <c r="D70" s="25">
        <v>11.1</v>
      </c>
      <c r="E70" s="1"/>
      <c r="F70" s="140">
        <v>-21990</v>
      </c>
      <c r="G70" s="46"/>
      <c r="H70" s="125">
        <v>0</v>
      </c>
      <c r="I70" s="46"/>
      <c r="J70" s="140">
        <v>0</v>
      </c>
      <c r="K70" s="139"/>
      <c r="L70" s="125">
        <v>0</v>
      </c>
    </row>
    <row r="71" spans="1:12" ht="18.75" customHeight="1">
      <c r="A71" s="3" t="s">
        <v>259</v>
      </c>
      <c r="B71" s="5"/>
      <c r="D71" s="25">
        <v>11.1</v>
      </c>
      <c r="E71" s="1"/>
      <c r="F71" s="140">
        <v>-20000</v>
      </c>
      <c r="G71" s="46"/>
      <c r="H71" s="125">
        <v>-2185</v>
      </c>
      <c r="I71" s="46"/>
      <c r="J71" s="140">
        <v>0</v>
      </c>
      <c r="K71" s="139"/>
      <c r="L71" s="125">
        <v>-2185</v>
      </c>
    </row>
    <row r="72" spans="1:12" ht="18.75" customHeight="1">
      <c r="A72" s="3" t="s">
        <v>111</v>
      </c>
      <c r="B72" s="5"/>
      <c r="E72" s="1"/>
      <c r="F72" s="140">
        <v>-444</v>
      </c>
      <c r="G72" s="46"/>
      <c r="H72" s="125">
        <v>0</v>
      </c>
      <c r="I72" s="46"/>
      <c r="J72" s="140">
        <v>-444</v>
      </c>
      <c r="K72" s="139"/>
      <c r="L72" s="125">
        <v>0</v>
      </c>
    </row>
    <row r="73" spans="1:12" ht="18.75" customHeight="1">
      <c r="A73" s="3" t="s">
        <v>112</v>
      </c>
      <c r="B73" s="5"/>
      <c r="E73" s="1"/>
      <c r="F73" s="140">
        <v>-2568913</v>
      </c>
      <c r="G73" s="46"/>
      <c r="H73" s="125">
        <v>-3364725</v>
      </c>
      <c r="I73" s="46"/>
      <c r="J73" s="140">
        <v>-13173</v>
      </c>
      <c r="K73" s="139"/>
      <c r="L73" s="125">
        <v>-866758</v>
      </c>
    </row>
    <row r="74" spans="1:12" ht="18.75" customHeight="1">
      <c r="A74" s="3" t="s">
        <v>267</v>
      </c>
      <c r="B74" s="5"/>
      <c r="E74" s="1"/>
      <c r="F74" s="140">
        <v>6794</v>
      </c>
      <c r="G74" s="46"/>
      <c r="H74" s="125">
        <v>4288</v>
      </c>
      <c r="I74" s="46"/>
      <c r="J74" s="140">
        <v>3294</v>
      </c>
      <c r="K74" s="139"/>
      <c r="L74" s="125">
        <v>0</v>
      </c>
    </row>
    <row r="75" spans="1:12" ht="18.75" customHeight="1">
      <c r="A75" s="3" t="s">
        <v>137</v>
      </c>
      <c r="B75" s="5"/>
      <c r="E75" s="1"/>
      <c r="F75" s="140">
        <v>-45442</v>
      </c>
      <c r="G75" s="46"/>
      <c r="H75" s="125">
        <v>-21330</v>
      </c>
      <c r="I75" s="46"/>
      <c r="J75" s="140">
        <v>-889</v>
      </c>
      <c r="K75" s="139"/>
      <c r="L75" s="125">
        <v>-171</v>
      </c>
    </row>
    <row r="76" spans="1:12" ht="18.75" customHeight="1">
      <c r="A76" s="3" t="s">
        <v>219</v>
      </c>
      <c r="B76" s="5"/>
      <c r="D76" s="25">
        <v>21.6</v>
      </c>
      <c r="E76" s="1"/>
      <c r="F76" s="140" t="s">
        <v>253</v>
      </c>
      <c r="G76" s="46"/>
      <c r="H76" s="125">
        <v>0</v>
      </c>
      <c r="I76" s="46"/>
      <c r="J76" s="140">
        <v>59418</v>
      </c>
      <c r="K76" s="139"/>
      <c r="L76" s="125">
        <v>50930</v>
      </c>
    </row>
    <row r="77" spans="1:12" ht="18.75" customHeight="1">
      <c r="A77" s="3" t="s">
        <v>125</v>
      </c>
      <c r="B77" s="5"/>
      <c r="E77" s="1"/>
      <c r="F77" s="140" t="s">
        <v>253</v>
      </c>
      <c r="G77" s="46"/>
      <c r="H77" s="125">
        <v>0</v>
      </c>
      <c r="I77" s="46"/>
      <c r="J77" s="140">
        <v>2353432</v>
      </c>
      <c r="K77" s="139"/>
      <c r="L77" s="125">
        <v>2989664</v>
      </c>
    </row>
    <row r="78" spans="1:12" ht="18.75" customHeight="1">
      <c r="A78" s="3" t="s">
        <v>113</v>
      </c>
      <c r="B78" s="5"/>
      <c r="E78" s="1"/>
      <c r="F78" s="140">
        <v>4146</v>
      </c>
      <c r="G78" s="46"/>
      <c r="H78" s="125">
        <v>19201</v>
      </c>
      <c r="I78" s="46"/>
      <c r="J78" s="140">
        <v>93450</v>
      </c>
      <c r="K78" s="139"/>
      <c r="L78" s="125">
        <v>121256</v>
      </c>
    </row>
    <row r="79" spans="1:12" ht="18.75" customHeight="1">
      <c r="A79" s="3" t="s">
        <v>169</v>
      </c>
      <c r="B79" s="5"/>
      <c r="E79" s="1"/>
      <c r="F79" s="141" t="s">
        <v>253</v>
      </c>
      <c r="G79" s="46"/>
      <c r="H79" s="142">
        <v>-6152</v>
      </c>
      <c r="I79" s="46"/>
      <c r="J79" s="141">
        <v>0</v>
      </c>
      <c r="K79" s="139"/>
      <c r="L79" s="142">
        <v>0</v>
      </c>
    </row>
    <row r="80" spans="5:12" ht="6" customHeight="1">
      <c r="E80" s="1"/>
      <c r="F80" s="137"/>
      <c r="G80" s="46"/>
      <c r="H80" s="138"/>
      <c r="I80" s="139"/>
      <c r="J80" s="137"/>
      <c r="K80" s="46"/>
      <c r="L80" s="138"/>
    </row>
    <row r="81" spans="1:12" ht="18.75" customHeight="1">
      <c r="A81" s="1" t="s">
        <v>261</v>
      </c>
      <c r="C81" s="5"/>
      <c r="E81" s="1"/>
      <c r="F81" s="141">
        <f>SUM(F60:F79)</f>
        <v>-2697922</v>
      </c>
      <c r="G81" s="46"/>
      <c r="H81" s="142">
        <f>SUM(H60:H79)</f>
        <v>-8776316</v>
      </c>
      <c r="I81" s="139"/>
      <c r="J81" s="141">
        <f>SUM(J60:J79)</f>
        <v>1476484</v>
      </c>
      <c r="K81" s="46"/>
      <c r="L81" s="142">
        <f>SUM(L60:L79)</f>
        <v>-3523465</v>
      </c>
    </row>
    <row r="82" spans="5:12" ht="15" customHeight="1">
      <c r="E82" s="1"/>
      <c r="F82" s="137"/>
      <c r="G82" s="46"/>
      <c r="H82" s="138"/>
      <c r="I82" s="139"/>
      <c r="J82" s="137"/>
      <c r="K82" s="46"/>
      <c r="L82" s="138"/>
    </row>
    <row r="83" spans="1:12" ht="18.75" customHeight="1">
      <c r="A83" s="1" t="s">
        <v>114</v>
      </c>
      <c r="E83" s="1"/>
      <c r="F83" s="137"/>
      <c r="G83" s="46"/>
      <c r="H83" s="138"/>
      <c r="I83" s="139"/>
      <c r="J83" s="137"/>
      <c r="K83" s="46"/>
      <c r="L83" s="138"/>
    </row>
    <row r="84" spans="1:12" ht="18.75" customHeight="1">
      <c r="A84" s="3" t="s">
        <v>115</v>
      </c>
      <c r="D84" s="2">
        <v>15</v>
      </c>
      <c r="E84" s="1"/>
      <c r="F84" s="143">
        <v>3294880</v>
      </c>
      <c r="G84" s="144"/>
      <c r="H84" s="145">
        <v>2698547</v>
      </c>
      <c r="I84" s="144"/>
      <c r="J84" s="143">
        <v>2433720</v>
      </c>
      <c r="K84" s="146"/>
      <c r="L84" s="145">
        <v>2092121</v>
      </c>
    </row>
    <row r="85" spans="1:12" ht="18.75" customHeight="1">
      <c r="A85" s="3" t="s">
        <v>116</v>
      </c>
      <c r="B85" s="5"/>
      <c r="D85" s="2">
        <v>15</v>
      </c>
      <c r="E85" s="1"/>
      <c r="F85" s="143">
        <v>-3529567</v>
      </c>
      <c r="G85" s="147"/>
      <c r="H85" s="145">
        <v>-1994640</v>
      </c>
      <c r="I85" s="147"/>
      <c r="J85" s="143">
        <v>-713236</v>
      </c>
      <c r="K85" s="148"/>
      <c r="L85" s="145">
        <v>-1570865</v>
      </c>
    </row>
    <row r="86" spans="1:12" ht="18.75" customHeight="1">
      <c r="A86" s="3" t="s">
        <v>154</v>
      </c>
      <c r="B86" s="5"/>
      <c r="D86" s="2">
        <v>16</v>
      </c>
      <c r="E86" s="1"/>
      <c r="F86" s="143">
        <v>4352875</v>
      </c>
      <c r="G86" s="147"/>
      <c r="H86" s="145">
        <v>161207</v>
      </c>
      <c r="I86" s="147"/>
      <c r="J86" s="143">
        <v>1500000</v>
      </c>
      <c r="K86" s="148"/>
      <c r="L86" s="145">
        <v>0</v>
      </c>
    </row>
    <row r="87" spans="1:12" ht="18.75" customHeight="1">
      <c r="A87" s="3" t="s">
        <v>117</v>
      </c>
      <c r="B87" s="5"/>
      <c r="D87" s="2">
        <v>16</v>
      </c>
      <c r="E87" s="1"/>
      <c r="F87" s="143">
        <v>-3411906</v>
      </c>
      <c r="G87" s="147"/>
      <c r="H87" s="145">
        <v>-50216</v>
      </c>
      <c r="I87" s="147"/>
      <c r="J87" s="143">
        <v>-3270000</v>
      </c>
      <c r="K87" s="148"/>
      <c r="L87" s="145">
        <v>0</v>
      </c>
    </row>
    <row r="88" spans="1:12" ht="18.75" customHeight="1">
      <c r="A88" s="3" t="s">
        <v>245</v>
      </c>
      <c r="B88" s="5"/>
      <c r="D88" s="25">
        <v>21.5</v>
      </c>
      <c r="E88" s="1"/>
      <c r="F88" s="143">
        <v>1801</v>
      </c>
      <c r="G88" s="147"/>
      <c r="H88" s="145">
        <v>0</v>
      </c>
      <c r="I88" s="147"/>
      <c r="J88" s="143">
        <v>580000</v>
      </c>
      <c r="K88" s="148"/>
      <c r="L88" s="145">
        <v>900000</v>
      </c>
    </row>
    <row r="89" spans="1:12" ht="18.75" customHeight="1">
      <c r="A89" s="3" t="s">
        <v>262</v>
      </c>
      <c r="B89" s="5"/>
      <c r="D89" s="25"/>
      <c r="E89" s="1"/>
      <c r="F89" s="143" t="s">
        <v>253</v>
      </c>
      <c r="G89" s="147"/>
      <c r="H89" s="145">
        <v>-20475</v>
      </c>
      <c r="I89" s="147"/>
      <c r="J89" s="143">
        <v>0</v>
      </c>
      <c r="K89" s="148"/>
      <c r="L89" s="145">
        <v>-24000</v>
      </c>
    </row>
    <row r="90" spans="1:12" ht="18.75" customHeight="1">
      <c r="A90" s="3" t="s">
        <v>246</v>
      </c>
      <c r="B90" s="5"/>
      <c r="D90" s="2">
        <v>16</v>
      </c>
      <c r="E90" s="1"/>
      <c r="F90" s="143">
        <v>-7653</v>
      </c>
      <c r="G90" s="147"/>
      <c r="H90" s="145">
        <v>0</v>
      </c>
      <c r="I90" s="147"/>
      <c r="J90" s="143">
        <v>-7500</v>
      </c>
      <c r="K90" s="148"/>
      <c r="L90" s="145">
        <v>0</v>
      </c>
    </row>
    <row r="91" spans="1:12" ht="18.75" customHeight="1">
      <c r="A91" s="3" t="s">
        <v>212</v>
      </c>
      <c r="B91" s="5"/>
      <c r="E91" s="1"/>
      <c r="F91" s="140">
        <v>-115522</v>
      </c>
      <c r="G91" s="46"/>
      <c r="H91" s="125">
        <v>-76789</v>
      </c>
      <c r="I91" s="46"/>
      <c r="J91" s="140">
        <v>-50152</v>
      </c>
      <c r="K91" s="139"/>
      <c r="L91" s="125">
        <v>-10107</v>
      </c>
    </row>
    <row r="92" spans="1:12" ht="18.75" customHeight="1">
      <c r="A92" s="3" t="s">
        <v>260</v>
      </c>
      <c r="B92" s="5"/>
      <c r="E92" s="1"/>
      <c r="F92" s="143"/>
      <c r="G92" s="147"/>
      <c r="H92" s="145"/>
      <c r="I92" s="147"/>
      <c r="J92" s="143"/>
      <c r="K92" s="148"/>
      <c r="L92" s="145"/>
    </row>
    <row r="93" spans="2:12" ht="18.75" customHeight="1">
      <c r="B93" s="5" t="s">
        <v>164</v>
      </c>
      <c r="D93" s="25"/>
      <c r="E93" s="1"/>
      <c r="F93" s="143">
        <v>845289</v>
      </c>
      <c r="G93" s="147"/>
      <c r="H93" s="145">
        <v>82750</v>
      </c>
      <c r="I93" s="147"/>
      <c r="J93" s="143">
        <v>0</v>
      </c>
      <c r="K93" s="148"/>
      <c r="L93" s="145">
        <v>0</v>
      </c>
    </row>
    <row r="94" spans="1:12" ht="18.75" customHeight="1">
      <c r="A94" s="3" t="s">
        <v>203</v>
      </c>
      <c r="B94" s="5"/>
      <c r="D94" s="25"/>
      <c r="E94" s="1"/>
      <c r="F94" s="143">
        <v>-1118579</v>
      </c>
      <c r="G94" s="147"/>
      <c r="H94" s="145">
        <v>-1118926</v>
      </c>
      <c r="I94" s="147"/>
      <c r="J94" s="143">
        <v>-1118579</v>
      </c>
      <c r="K94" s="148"/>
      <c r="L94" s="145">
        <v>-1118926</v>
      </c>
    </row>
    <row r="95" spans="1:12" ht="18.75" customHeight="1">
      <c r="A95" s="3" t="s">
        <v>118</v>
      </c>
      <c r="B95" s="5"/>
      <c r="E95" s="1"/>
      <c r="F95" s="149">
        <v>-755274</v>
      </c>
      <c r="G95" s="147"/>
      <c r="H95" s="150">
        <v>-766473</v>
      </c>
      <c r="I95" s="147"/>
      <c r="J95" s="149">
        <v>-409615</v>
      </c>
      <c r="K95" s="148"/>
      <c r="L95" s="150">
        <v>-391803</v>
      </c>
    </row>
    <row r="96" spans="5:12" ht="6" customHeight="1">
      <c r="E96" s="1"/>
      <c r="F96" s="140"/>
      <c r="G96" s="46"/>
      <c r="H96" s="125"/>
      <c r="I96" s="139"/>
      <c r="J96" s="140"/>
      <c r="K96" s="46"/>
      <c r="L96" s="125"/>
    </row>
    <row r="97" spans="1:12" ht="18.75" customHeight="1">
      <c r="A97" s="1" t="s">
        <v>252</v>
      </c>
      <c r="C97" s="5"/>
      <c r="E97" s="1"/>
      <c r="F97" s="141">
        <f>SUM(F84:F96)</f>
        <v>-443656</v>
      </c>
      <c r="G97" s="46"/>
      <c r="H97" s="142">
        <f>SUM(H84:H96)</f>
        <v>-1085015</v>
      </c>
      <c r="I97" s="139"/>
      <c r="J97" s="141">
        <f>SUM(J84:J96)</f>
        <v>-1055362</v>
      </c>
      <c r="K97" s="46"/>
      <c r="L97" s="142">
        <f>SUM(L84:L96)</f>
        <v>-123580</v>
      </c>
    </row>
    <row r="98" spans="5:12" ht="8.25" customHeight="1">
      <c r="E98" s="1"/>
      <c r="F98" s="125"/>
      <c r="G98" s="45"/>
      <c r="H98" s="125"/>
      <c r="I98" s="151"/>
      <c r="J98" s="125"/>
      <c r="K98" s="45"/>
      <c r="L98" s="125"/>
    </row>
    <row r="99" spans="5:12" ht="18.75" customHeight="1">
      <c r="E99" s="1"/>
      <c r="F99" s="125"/>
      <c r="G99" s="45"/>
      <c r="H99" s="125"/>
      <c r="I99" s="151"/>
      <c r="J99" s="125"/>
      <c r="K99" s="45"/>
      <c r="L99" s="125"/>
    </row>
    <row r="100" spans="5:12" ht="18.75" customHeight="1">
      <c r="E100" s="1"/>
      <c r="F100" s="125"/>
      <c r="G100" s="45"/>
      <c r="H100" s="125"/>
      <c r="I100" s="151"/>
      <c r="J100" s="125"/>
      <c r="K100" s="45"/>
      <c r="L100" s="125"/>
    </row>
    <row r="101" spans="5:12" ht="19.5" customHeight="1">
      <c r="E101" s="1"/>
      <c r="F101" s="125"/>
      <c r="G101" s="45"/>
      <c r="H101" s="125"/>
      <c r="I101" s="151"/>
      <c r="J101" s="125"/>
      <c r="K101" s="45"/>
      <c r="L101" s="125"/>
    </row>
    <row r="102" spans="1:12" ht="21.75" customHeight="1">
      <c r="A102" s="221" t="str">
        <f>+A50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102" s="221"/>
      <c r="C102" s="221"/>
      <c r="D102" s="221"/>
      <c r="E102" s="221"/>
      <c r="F102" s="221"/>
      <c r="G102" s="221"/>
      <c r="H102" s="221"/>
      <c r="I102" s="221"/>
      <c r="J102" s="221"/>
      <c r="K102" s="221"/>
      <c r="L102" s="221"/>
    </row>
    <row r="103" spans="1:12" ht="19.5" customHeight="1">
      <c r="A103" s="1" t="s">
        <v>0</v>
      </c>
      <c r="B103" s="1"/>
      <c r="C103" s="1"/>
      <c r="G103" s="17"/>
      <c r="I103" s="18"/>
      <c r="K103" s="17"/>
      <c r="L103" s="12" t="s">
        <v>3</v>
      </c>
    </row>
    <row r="104" spans="1:11" ht="19.5" customHeight="1">
      <c r="A104" s="1" t="s">
        <v>108</v>
      </c>
      <c r="B104" s="1"/>
      <c r="C104" s="1"/>
      <c r="G104" s="17"/>
      <c r="I104" s="18"/>
      <c r="K104" s="17"/>
    </row>
    <row r="105" spans="1:12" ht="19.5" customHeight="1">
      <c r="A105" s="6" t="str">
        <f>A3</f>
        <v>สำหรับงวดหกเดือนสิ้นสุดวันที่ 30 มิถุนายน พ.ศ. 2564</v>
      </c>
      <c r="B105" s="6"/>
      <c r="C105" s="6"/>
      <c r="D105" s="7"/>
      <c r="E105" s="8"/>
      <c r="F105" s="9"/>
      <c r="G105" s="29"/>
      <c r="H105" s="9"/>
      <c r="I105" s="30"/>
      <c r="J105" s="9"/>
      <c r="K105" s="29"/>
      <c r="L105" s="9"/>
    </row>
    <row r="106" spans="7:11" ht="19.5" customHeight="1">
      <c r="G106" s="17"/>
      <c r="I106" s="18"/>
      <c r="K106" s="17"/>
    </row>
    <row r="107" spans="1:12" ht="19.5" customHeight="1">
      <c r="A107" s="5"/>
      <c r="D107" s="13"/>
      <c r="E107" s="1"/>
      <c r="F107" s="222" t="s">
        <v>2</v>
      </c>
      <c r="G107" s="222"/>
      <c r="H107" s="222"/>
      <c r="I107" s="32"/>
      <c r="J107" s="222" t="s">
        <v>127</v>
      </c>
      <c r="K107" s="222"/>
      <c r="L107" s="222"/>
    </row>
    <row r="108" spans="4:12" ht="19.5" customHeight="1">
      <c r="D108" s="13"/>
      <c r="E108" s="1"/>
      <c r="F108" s="12" t="s">
        <v>227</v>
      </c>
      <c r="G108" s="1"/>
      <c r="H108" s="12" t="s">
        <v>171</v>
      </c>
      <c r="I108" s="13"/>
      <c r="J108" s="12" t="s">
        <v>227</v>
      </c>
      <c r="K108" s="1"/>
      <c r="L108" s="12" t="s">
        <v>171</v>
      </c>
    </row>
    <row r="109" spans="4:12" ht="19.5" customHeight="1">
      <c r="D109" s="136" t="s">
        <v>6</v>
      </c>
      <c r="E109" s="1"/>
      <c r="F109" s="213" t="s">
        <v>7</v>
      </c>
      <c r="G109" s="1"/>
      <c r="H109" s="213" t="s">
        <v>7</v>
      </c>
      <c r="I109" s="13"/>
      <c r="J109" s="213" t="s">
        <v>7</v>
      </c>
      <c r="K109" s="1"/>
      <c r="L109" s="213" t="s">
        <v>7</v>
      </c>
    </row>
    <row r="110" spans="5:10" ht="7.5" customHeight="1">
      <c r="E110" s="1"/>
      <c r="F110" s="16"/>
      <c r="J110" s="16"/>
    </row>
    <row r="111" spans="1:12" ht="19.5" customHeight="1">
      <c r="A111" s="1" t="s">
        <v>163</v>
      </c>
      <c r="E111" s="1"/>
      <c r="F111" s="140">
        <f>SUM(F44,F81,F97)</f>
        <v>1238900</v>
      </c>
      <c r="G111" s="45"/>
      <c r="H111" s="125">
        <f>SUM(H44,H81,H97)</f>
        <v>-5101070</v>
      </c>
      <c r="I111" s="151"/>
      <c r="J111" s="140">
        <f>SUM(J44,J81,J97)</f>
        <v>403623</v>
      </c>
      <c r="K111" s="45"/>
      <c r="L111" s="125">
        <f>SUM(L44,L81,L97)</f>
        <v>-3649429</v>
      </c>
    </row>
    <row r="112" spans="1:12" ht="19.5" customHeight="1">
      <c r="A112" s="3" t="s">
        <v>119</v>
      </c>
      <c r="E112" s="1"/>
      <c r="F112" s="140">
        <v>2950667</v>
      </c>
      <c r="G112" s="46"/>
      <c r="H112" s="125">
        <v>10028952</v>
      </c>
      <c r="I112" s="151"/>
      <c r="J112" s="140">
        <v>637795</v>
      </c>
      <c r="K112" s="45"/>
      <c r="L112" s="125">
        <v>5260281</v>
      </c>
    </row>
    <row r="113" spans="1:12" ht="19.5" customHeight="1">
      <c r="A113" s="3" t="s">
        <v>170</v>
      </c>
      <c r="E113" s="1"/>
      <c r="F113" s="140"/>
      <c r="G113" s="45"/>
      <c r="H113" s="125"/>
      <c r="I113" s="151"/>
      <c r="J113" s="140"/>
      <c r="K113" s="45"/>
      <c r="L113" s="125"/>
    </row>
    <row r="114" spans="2:12" ht="19.5" customHeight="1">
      <c r="B114" s="3" t="s">
        <v>195</v>
      </c>
      <c r="E114" s="1"/>
      <c r="F114" s="141">
        <v>21123</v>
      </c>
      <c r="G114" s="46"/>
      <c r="H114" s="142">
        <v>11943</v>
      </c>
      <c r="I114" s="46"/>
      <c r="J114" s="141">
        <v>525</v>
      </c>
      <c r="K114" s="139"/>
      <c r="L114" s="142">
        <v>1069</v>
      </c>
    </row>
    <row r="115" spans="5:12" ht="7.5" customHeight="1">
      <c r="E115" s="1"/>
      <c r="F115" s="137"/>
      <c r="G115" s="46"/>
      <c r="H115" s="138"/>
      <c r="I115" s="139"/>
      <c r="J115" s="140"/>
      <c r="K115" s="46"/>
      <c r="L115" s="125"/>
    </row>
    <row r="116" spans="1:12" ht="19.5" customHeight="1" thickBot="1">
      <c r="A116" s="1" t="s">
        <v>120</v>
      </c>
      <c r="E116" s="1"/>
      <c r="F116" s="152">
        <f>SUM(F111:F114)</f>
        <v>4210690</v>
      </c>
      <c r="G116" s="46"/>
      <c r="H116" s="153">
        <f>SUM(H111:H114)</f>
        <v>4939825</v>
      </c>
      <c r="I116" s="139"/>
      <c r="J116" s="152">
        <f>SUM(J111:J114)</f>
        <v>1041943</v>
      </c>
      <c r="K116" s="46"/>
      <c r="L116" s="153">
        <f>SUM(L111:L114)</f>
        <v>1611921</v>
      </c>
    </row>
    <row r="117" spans="5:12" ht="19.5" customHeight="1" thickTop="1">
      <c r="E117" s="1"/>
      <c r="F117" s="140"/>
      <c r="H117" s="125"/>
      <c r="J117" s="140"/>
      <c r="L117" s="125"/>
    </row>
    <row r="118" spans="1:12" ht="19.5" customHeight="1">
      <c r="A118" s="1" t="s">
        <v>121</v>
      </c>
      <c r="E118" s="1"/>
      <c r="F118" s="140"/>
      <c r="G118" s="45"/>
      <c r="H118" s="125"/>
      <c r="I118" s="151"/>
      <c r="J118" s="140"/>
      <c r="K118" s="45"/>
      <c r="L118" s="125"/>
    </row>
    <row r="119" spans="1:12" ht="19.5" customHeight="1">
      <c r="A119" s="31" t="s">
        <v>122</v>
      </c>
      <c r="E119" s="1"/>
      <c r="F119" s="140"/>
      <c r="G119" s="45"/>
      <c r="H119" s="125"/>
      <c r="I119" s="151"/>
      <c r="J119" s="140"/>
      <c r="K119" s="45"/>
      <c r="L119" s="125"/>
    </row>
    <row r="120" spans="1:12" ht="19.5" customHeight="1">
      <c r="A120" s="5"/>
      <c r="B120" s="5"/>
      <c r="C120" s="5" t="s">
        <v>123</v>
      </c>
      <c r="E120" s="1"/>
      <c r="F120" s="141">
        <v>4210690</v>
      </c>
      <c r="G120" s="46"/>
      <c r="H120" s="142">
        <v>4939825</v>
      </c>
      <c r="I120" s="46"/>
      <c r="J120" s="141">
        <v>1041943</v>
      </c>
      <c r="K120" s="139"/>
      <c r="L120" s="142">
        <v>1611921</v>
      </c>
    </row>
    <row r="121" spans="5:12" ht="7.5" customHeight="1">
      <c r="E121" s="1"/>
      <c r="F121" s="137"/>
      <c r="G121" s="46"/>
      <c r="H121" s="138"/>
      <c r="I121" s="139"/>
      <c r="J121" s="140"/>
      <c r="K121" s="46"/>
      <c r="L121" s="125"/>
    </row>
    <row r="122" spans="1:12" ht="19.5" customHeight="1" thickBot="1">
      <c r="A122" s="1"/>
      <c r="E122" s="1"/>
      <c r="F122" s="152">
        <f>SUM(F120)</f>
        <v>4210690</v>
      </c>
      <c r="G122" s="46"/>
      <c r="H122" s="153">
        <f>SUM(H120)</f>
        <v>4939825</v>
      </c>
      <c r="I122" s="139"/>
      <c r="J122" s="152">
        <f>SUM(J120)</f>
        <v>1041943</v>
      </c>
      <c r="K122" s="46"/>
      <c r="L122" s="153">
        <f>SUM(L120)</f>
        <v>1611921</v>
      </c>
    </row>
    <row r="123" spans="5:12" ht="19.5" customHeight="1" thickTop="1">
      <c r="E123" s="1"/>
      <c r="F123" s="137"/>
      <c r="G123" s="46"/>
      <c r="H123" s="138"/>
      <c r="I123" s="139"/>
      <c r="J123" s="137"/>
      <c r="K123" s="46"/>
      <c r="L123" s="138"/>
    </row>
    <row r="124" spans="1:12" ht="19.5" customHeight="1">
      <c r="A124" s="1" t="s">
        <v>188</v>
      </c>
      <c r="E124" s="1"/>
      <c r="F124" s="137"/>
      <c r="G124" s="46"/>
      <c r="H124" s="138"/>
      <c r="I124" s="139"/>
      <c r="J124" s="137"/>
      <c r="K124" s="46"/>
      <c r="L124" s="138"/>
    </row>
    <row r="125" spans="1:12" ht="19.5" customHeight="1">
      <c r="A125" s="31" t="s">
        <v>247</v>
      </c>
      <c r="B125" s="5"/>
      <c r="C125" s="5"/>
      <c r="E125" s="1"/>
      <c r="F125" s="15"/>
      <c r="G125" s="5"/>
      <c r="H125" s="5"/>
      <c r="I125" s="5"/>
      <c r="J125" s="15"/>
      <c r="K125" s="5"/>
      <c r="L125" s="5"/>
    </row>
    <row r="126" spans="1:12" ht="19.5" customHeight="1">
      <c r="A126" s="31"/>
      <c r="B126" s="5" t="s">
        <v>179</v>
      </c>
      <c r="C126" s="5"/>
      <c r="E126" s="1"/>
      <c r="F126" s="140">
        <v>90737</v>
      </c>
      <c r="G126" s="46"/>
      <c r="H126" s="125">
        <v>157466</v>
      </c>
      <c r="I126" s="45"/>
      <c r="J126" s="140">
        <v>0</v>
      </c>
      <c r="K126" s="151"/>
      <c r="L126" s="125">
        <v>0</v>
      </c>
    </row>
    <row r="127" spans="1:12" ht="19.5" customHeight="1">
      <c r="A127" s="31" t="s">
        <v>126</v>
      </c>
      <c r="B127" s="5"/>
      <c r="C127" s="5"/>
      <c r="D127" s="212">
        <v>18</v>
      </c>
      <c r="E127" s="1"/>
      <c r="F127" s="140">
        <v>2255</v>
      </c>
      <c r="G127" s="46"/>
      <c r="H127" s="125">
        <v>178072</v>
      </c>
      <c r="I127" s="45"/>
      <c r="J127" s="140">
        <v>0</v>
      </c>
      <c r="K127" s="151"/>
      <c r="L127" s="125">
        <v>0</v>
      </c>
    </row>
    <row r="128" spans="1:12" ht="19.5" customHeight="1">
      <c r="A128" s="31" t="s">
        <v>266</v>
      </c>
      <c r="B128" s="5"/>
      <c r="C128" s="5"/>
      <c r="D128" s="13"/>
      <c r="E128" s="1"/>
      <c r="F128" s="140"/>
      <c r="G128" s="46"/>
      <c r="H128" s="125"/>
      <c r="I128" s="45"/>
      <c r="J128" s="140"/>
      <c r="K128" s="151"/>
      <c r="L128" s="125"/>
    </row>
    <row r="129" spans="1:12" ht="19.5" customHeight="1">
      <c r="A129" s="31"/>
      <c r="B129" s="31" t="s">
        <v>248</v>
      </c>
      <c r="C129" s="31"/>
      <c r="D129" s="212">
        <v>13</v>
      </c>
      <c r="E129" s="31"/>
      <c r="F129" s="140">
        <v>9163</v>
      </c>
      <c r="G129" s="46"/>
      <c r="H129" s="125">
        <v>1737959</v>
      </c>
      <c r="I129" s="45"/>
      <c r="J129" s="140">
        <v>0</v>
      </c>
      <c r="K129" s="151"/>
      <c r="L129" s="125">
        <v>326785</v>
      </c>
    </row>
    <row r="130" spans="1:12" ht="19.5" customHeight="1">
      <c r="A130" s="31" t="s">
        <v>263</v>
      </c>
      <c r="B130" s="5"/>
      <c r="C130" s="31"/>
      <c r="D130" s="212">
        <v>16</v>
      </c>
      <c r="E130" s="1"/>
      <c r="F130" s="140">
        <v>-13500</v>
      </c>
      <c r="G130" s="46"/>
      <c r="H130" s="125">
        <v>0</v>
      </c>
      <c r="I130" s="45"/>
      <c r="J130" s="140">
        <v>0</v>
      </c>
      <c r="K130" s="151"/>
      <c r="L130" s="125">
        <v>0</v>
      </c>
    </row>
    <row r="131" spans="2:12" ht="19.5" customHeight="1">
      <c r="B131" s="5"/>
      <c r="C131" s="31"/>
      <c r="D131" s="13"/>
      <c r="E131" s="1"/>
      <c r="G131" s="1"/>
      <c r="I131" s="13"/>
      <c r="J131" s="12"/>
      <c r="K131" s="1"/>
      <c r="L131" s="12"/>
    </row>
    <row r="132" spans="2:12" ht="19.5" customHeight="1">
      <c r="B132" s="5"/>
      <c r="C132" s="31"/>
      <c r="D132" s="13"/>
      <c r="E132" s="1"/>
      <c r="G132" s="1"/>
      <c r="I132" s="13"/>
      <c r="J132" s="12"/>
      <c r="K132" s="1"/>
      <c r="L132" s="12"/>
    </row>
    <row r="133" spans="2:12" ht="19.5" customHeight="1">
      <c r="B133" s="5"/>
      <c r="C133" s="31"/>
      <c r="D133" s="13"/>
      <c r="E133" s="1"/>
      <c r="G133" s="1"/>
      <c r="I133" s="13"/>
      <c r="J133" s="12"/>
      <c r="K133" s="1"/>
      <c r="L133" s="12"/>
    </row>
    <row r="134" spans="2:12" ht="19.5" customHeight="1">
      <c r="B134" s="5"/>
      <c r="C134" s="31"/>
      <c r="D134" s="13"/>
      <c r="E134" s="1"/>
      <c r="G134" s="1"/>
      <c r="I134" s="13"/>
      <c r="J134" s="12"/>
      <c r="K134" s="1"/>
      <c r="L134" s="12"/>
    </row>
    <row r="135" spans="2:12" ht="19.5" customHeight="1">
      <c r="B135" s="5"/>
      <c r="C135" s="31"/>
      <c r="D135" s="13"/>
      <c r="E135" s="1"/>
      <c r="G135" s="1"/>
      <c r="I135" s="13"/>
      <c r="J135" s="12"/>
      <c r="K135" s="1"/>
      <c r="L135" s="12"/>
    </row>
    <row r="136" spans="2:12" ht="19.5" customHeight="1">
      <c r="B136" s="5"/>
      <c r="C136" s="31"/>
      <c r="D136" s="13"/>
      <c r="E136" s="1"/>
      <c r="G136" s="1"/>
      <c r="I136" s="13"/>
      <c r="J136" s="12"/>
      <c r="K136" s="1"/>
      <c r="L136" s="12"/>
    </row>
    <row r="137" spans="2:12" ht="19.5" customHeight="1">
      <c r="B137" s="5"/>
      <c r="C137" s="31"/>
      <c r="D137" s="13"/>
      <c r="E137" s="1"/>
      <c r="G137" s="1"/>
      <c r="I137" s="13"/>
      <c r="J137" s="12"/>
      <c r="K137" s="1"/>
      <c r="L137" s="12"/>
    </row>
    <row r="138" spans="2:12" ht="19.5" customHeight="1">
      <c r="B138" s="5"/>
      <c r="C138" s="31"/>
      <c r="D138" s="13"/>
      <c r="E138" s="1"/>
      <c r="G138" s="1"/>
      <c r="I138" s="13"/>
      <c r="J138" s="12"/>
      <c r="K138" s="1"/>
      <c r="L138" s="12"/>
    </row>
    <row r="139" spans="2:12" ht="19.5" customHeight="1">
      <c r="B139" s="5"/>
      <c r="C139" s="31"/>
      <c r="D139" s="13"/>
      <c r="E139" s="1"/>
      <c r="G139" s="1"/>
      <c r="I139" s="13"/>
      <c r="J139" s="12"/>
      <c r="K139" s="1"/>
      <c r="L139" s="12"/>
    </row>
    <row r="140" spans="2:12" ht="19.5" customHeight="1">
      <c r="B140" s="5"/>
      <c r="C140" s="31"/>
      <c r="D140" s="13"/>
      <c r="E140" s="1"/>
      <c r="G140" s="1"/>
      <c r="I140" s="13"/>
      <c r="J140" s="12"/>
      <c r="K140" s="1"/>
      <c r="L140" s="12"/>
    </row>
    <row r="141" spans="2:12" ht="19.5" customHeight="1">
      <c r="B141" s="5"/>
      <c r="C141" s="31"/>
      <c r="D141" s="13"/>
      <c r="E141" s="1"/>
      <c r="G141" s="1"/>
      <c r="I141" s="13"/>
      <c r="J141" s="12"/>
      <c r="K141" s="1"/>
      <c r="L141" s="12"/>
    </row>
    <row r="142" spans="2:12" ht="19.5" customHeight="1">
      <c r="B142" s="5"/>
      <c r="C142" s="31"/>
      <c r="D142" s="13"/>
      <c r="E142" s="1"/>
      <c r="G142" s="1"/>
      <c r="I142" s="13"/>
      <c r="J142" s="12"/>
      <c r="K142" s="1"/>
      <c r="L142" s="12"/>
    </row>
    <row r="143" spans="2:12" ht="19.5" customHeight="1">
      <c r="B143" s="5"/>
      <c r="C143" s="31"/>
      <c r="D143" s="13"/>
      <c r="E143" s="1"/>
      <c r="G143" s="1"/>
      <c r="I143" s="13"/>
      <c r="J143" s="12"/>
      <c r="K143" s="1"/>
      <c r="L143" s="12"/>
    </row>
    <row r="144" spans="2:12" ht="19.5" customHeight="1">
      <c r="B144" s="5"/>
      <c r="C144" s="31"/>
      <c r="D144" s="13"/>
      <c r="E144" s="1"/>
      <c r="G144" s="1"/>
      <c r="I144" s="13"/>
      <c r="J144" s="12"/>
      <c r="K144" s="1"/>
      <c r="L144" s="12"/>
    </row>
    <row r="145" spans="2:12" ht="19.5" customHeight="1">
      <c r="B145" s="5"/>
      <c r="C145" s="31"/>
      <c r="D145" s="13"/>
      <c r="E145" s="1"/>
      <c r="G145" s="1"/>
      <c r="I145" s="13"/>
      <c r="J145" s="12"/>
      <c r="K145" s="1"/>
      <c r="L145" s="12"/>
    </row>
    <row r="146" spans="2:12" ht="19.5" customHeight="1">
      <c r="B146" s="5"/>
      <c r="C146" s="31"/>
      <c r="D146" s="13"/>
      <c r="E146" s="1"/>
      <c r="G146" s="1"/>
      <c r="I146" s="13"/>
      <c r="J146" s="12"/>
      <c r="K146" s="1"/>
      <c r="L146" s="12"/>
    </row>
    <row r="147" spans="2:12" ht="19.5" customHeight="1">
      <c r="B147" s="5"/>
      <c r="C147" s="31"/>
      <c r="D147" s="13"/>
      <c r="E147" s="1"/>
      <c r="G147" s="1"/>
      <c r="I147" s="13"/>
      <c r="J147" s="12"/>
      <c r="K147" s="1"/>
      <c r="L147" s="12"/>
    </row>
    <row r="148" spans="2:12" ht="19.5" customHeight="1">
      <c r="B148" s="5"/>
      <c r="C148" s="31"/>
      <c r="D148" s="13"/>
      <c r="E148" s="1"/>
      <c r="G148" s="1"/>
      <c r="I148" s="13"/>
      <c r="J148" s="12"/>
      <c r="K148" s="1"/>
      <c r="L148" s="12"/>
    </row>
    <row r="149" spans="2:12" ht="28.5" customHeight="1">
      <c r="B149" s="5"/>
      <c r="C149" s="31"/>
      <c r="D149" s="13"/>
      <c r="E149" s="1"/>
      <c r="G149" s="1"/>
      <c r="I149" s="13"/>
      <c r="J149" s="12"/>
      <c r="K149" s="1"/>
      <c r="L149" s="12"/>
    </row>
    <row r="150" spans="1:12" ht="21.75" customHeight="1">
      <c r="A150" s="221" t="str">
        <f>'2-4'!A54</f>
        <v>หมายเหตุประกอบข้อมูลทางการเงินระหว่างกาลแบบย่อในหน้า 16 ถึง 61 เป็นส่วนหนึ่งของข้อมูลทางการเงินระหว่างกาลนี้</v>
      </c>
      <c r="B150" s="221"/>
      <c r="C150" s="221"/>
      <c r="D150" s="221"/>
      <c r="E150" s="221"/>
      <c r="F150" s="221"/>
      <c r="G150" s="221"/>
      <c r="H150" s="221"/>
      <c r="I150" s="221"/>
      <c r="J150" s="221"/>
      <c r="K150" s="221"/>
      <c r="L150" s="221"/>
    </row>
  </sheetData>
  <sheetProtection/>
  <mergeCells count="9">
    <mergeCell ref="A50:L50"/>
    <mergeCell ref="A102:L102"/>
    <mergeCell ref="A150:L150"/>
    <mergeCell ref="F5:H5"/>
    <mergeCell ref="J5:L5"/>
    <mergeCell ref="F55:H55"/>
    <mergeCell ref="J55:L55"/>
    <mergeCell ref="F107:H107"/>
    <mergeCell ref="J107:L107"/>
  </mergeCells>
  <printOptions/>
  <pageMargins left="0.8" right="0.5" top="0.5" bottom="0.6" header="0.49" footer="0.4"/>
  <pageSetup firstPageNumber="13" useFirstPageNumber="1" fitToHeight="0" horizontalDpi="1200" verticalDpi="1200" orientation="portrait" paperSize="9" scale="85" r:id="rId1"/>
  <headerFooter>
    <oddFooter>&amp;R&amp;"Browallia New,Regular"&amp;13&amp;P</oddFooter>
  </headerFooter>
  <rowBreaks count="2" manualBreakCount="2">
    <brk id="50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HP</cp:lastModifiedBy>
  <cp:lastPrinted>2021-08-11T02:19:35Z</cp:lastPrinted>
  <dcterms:created xsi:type="dcterms:W3CDTF">2017-05-03T07:03:18Z</dcterms:created>
  <dcterms:modified xsi:type="dcterms:W3CDTF">2021-08-13T04:40:47Z</dcterms:modified>
  <cp:category/>
  <cp:version/>
  <cp:contentType/>
  <cp:contentStatus/>
</cp:coreProperties>
</file>