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0" windowWidth="12000" windowHeight="10065" tabRatio="634" activeTab="4"/>
  </bookViews>
  <sheets>
    <sheet name="6-8" sheetId="1" r:id="rId1"/>
    <sheet name="9" sheetId="2" r:id="rId2"/>
    <sheet name="10" sheetId="3" r:id="rId3"/>
    <sheet name="11" sheetId="4" r:id="rId4"/>
    <sheet name="12-14" sheetId="5" r:id="rId5"/>
  </sheets>
  <definedNames>
    <definedName name="_xlnm.Print_Area" localSheetId="2">'10'!$A$1:$W$32</definedName>
    <definedName name="_xlnm.Print_Area" localSheetId="3">'11'!$A$1:$P$36</definedName>
    <definedName name="_xlnm.Print_Area" localSheetId="4">'12-14'!$A$1:$L$149</definedName>
  </definedNames>
  <calcPr fullCalcOnLoad="1"/>
</workbook>
</file>

<file path=xl/sharedStrings.xml><?xml version="1.0" encoding="utf-8"?>
<sst xmlns="http://schemas.openxmlformats.org/spreadsheetml/2006/main" count="350" uniqueCount="220">
  <si>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</si>
  <si>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</si>
  <si>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</si>
  <si>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</si>
  <si>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</si>
  <si>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</si>
  <si>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</si>
  <si>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</si>
  <si>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หนี้สินหมุนเวียน</t>
  </si>
  <si>
    <t xml:space="preserve">   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</si>
  <si>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</si>
  <si>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</si>
  <si>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</si>
  <si>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</si>
  <si>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</si>
  <si>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</si>
  <si>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</si>
  <si>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</t>
  </si>
  <si>
    <t>กำไรสะสม</t>
  </si>
  <si>
    <t>ยังไม่ได้จัดสรร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</si>
  <si>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</si>
  <si>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</si>
  <si>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</si>
  <si>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รวมส่วนของผู้ถือหุ้น</t>
  </si>
  <si>
    <t>รายได้อื่น</t>
  </si>
  <si>
    <t xml:space="preserve"> ทุนที่ออกและ</t>
  </si>
  <si>
    <t xml:space="preserve"> ส่วนเกิน</t>
  </si>
  <si>
    <t xml:space="preserve"> สำรอง</t>
  </si>
  <si>
    <t>รวมส่วนของ</t>
  </si>
  <si>
    <t>ส่วนได้เสียที่ไม่มี</t>
  </si>
  <si>
    <t>ชำระแล้ว</t>
  </si>
  <si>
    <t>มูลค่าหุ้น</t>
  </si>
  <si>
    <t>ตามกฎหมาย</t>
  </si>
  <si>
    <t>อำนาจควบคุม</t>
  </si>
  <si>
    <t xml:space="preserve"> ส่วนเกินมูลค่าหุ้น</t>
  </si>
  <si>
    <t>กระแสเงินสดจากกิจกรรมดำเนินงาน</t>
  </si>
  <si>
    <t xml:space="preserve">   จากกิจกรรมดำเนินงาน</t>
  </si>
  <si>
    <t>- ค่าเสื่อมราคาและค่าตัดจำหน่าย</t>
  </si>
  <si>
    <t>- ดอกเบี้ยรับ</t>
  </si>
  <si>
    <t>กระแสเงินสดจากกิจกรรมลงทุน</t>
  </si>
  <si>
    <t>กระแสเงินสดจากกิจกรรมจัดหาเงิน</t>
  </si>
  <si>
    <t>พ.ศ. 2558</t>
  </si>
  <si>
    <t>เงินกู้ยืมระยะยาวจากสถาบันการเงิน</t>
  </si>
  <si>
    <t>รายได้จากการขาย</t>
  </si>
  <si>
    <t>ต้นทุนจากการขาย</t>
  </si>
  <si>
    <t>กำไรต่อหุ้น</t>
  </si>
  <si>
    <t>จัดสรร</t>
  </si>
  <si>
    <t>บาท</t>
  </si>
  <si>
    <t>เงินกู้ยืมระยะสั้นจากสถาบันการเงิน</t>
  </si>
  <si>
    <t>กรรมการ  ……………………………………………………………….</t>
  </si>
  <si>
    <t>- ส่วนที่เป็นของส่วนได้เสียที่ไม่มีอำนาจควบคุม</t>
  </si>
  <si>
    <t>รวม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</si>
  <si>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</si>
  <si>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</si>
  <si>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</si>
  <si>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รายการที่มิใช่เงินสด</t>
  </si>
  <si>
    <t>ที่ดิน อาคารและอุปกรณ์ สุทธิ</t>
  </si>
  <si>
    <t>สินทรัพย์ไม่หมุนเวียนอื่น</t>
  </si>
  <si>
    <t>งบแสดงฐานะการเงิน</t>
  </si>
  <si>
    <t>งบกำไรขาดทุนเบ็ดเสร็จ</t>
  </si>
  <si>
    <t xml:space="preserve">งบกระแสเงินสด </t>
  </si>
  <si>
    <t>งบกระแสเงินสด</t>
  </si>
  <si>
    <t>ต้นทุนทางการเงิน</t>
  </si>
  <si>
    <t>เงินสดรับจากเงินกู้ยืมระยะสั้นจากสถาบันการเงิน</t>
  </si>
  <si>
    <t>รวมรายได้</t>
  </si>
  <si>
    <t>รวมค่าใช้จ่าย</t>
  </si>
  <si>
    <t xml:space="preserve">การแบ่งปันกำไร </t>
  </si>
  <si>
    <t>การแบ่งปันกำไรเบ็ดเสร็จรวม</t>
  </si>
  <si>
    <t>เงินสดรับจากเงินกู้ยืมระยะยาวจากสถาบันการเงิน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</si>
  <si>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</si>
  <si>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</si>
  <si>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เงินสดจ่ายซื้อที่ดิน อาคารและอุปกรณ์</t>
  </si>
  <si>
    <t xml:space="preserve">บริษัท พลังงานบริสุทธิ์ จำกัด (มหาชน)  </t>
  </si>
  <si>
    <t>พ.ศ. 2559</t>
  </si>
  <si>
    <t xml:space="preserve">ลูกหนี้อื่น </t>
  </si>
  <si>
    <t>อสังหาริมทรัพย์เพื่อการลงทุน</t>
  </si>
  <si>
    <t>เจ้าหนี้อื่น</t>
  </si>
  <si>
    <t>หนี้สินตามสัญญาเช่าการเงิน</t>
  </si>
  <si>
    <t>เงินประกันผลงานการก่อสร้าง</t>
  </si>
  <si>
    <t>รายได้ค่าเช่าที่ดินรับล่วงหน้า</t>
  </si>
  <si>
    <t>รายได้เงินอุดหนุนส่วนเพิ่มราคารับซื้อไฟฟ้า</t>
  </si>
  <si>
    <t>รายได้เงินปันผล</t>
  </si>
  <si>
    <t>ค่าใช้จ่ายในการขาย</t>
  </si>
  <si>
    <t>- ขาดทุนจากการตัดจำหน่ายสินทรัพย์</t>
  </si>
  <si>
    <t>เงินสดจ่ายซื้ออสังหาริมทรัพย์เพื่อการลงทุน</t>
  </si>
  <si>
    <t>เงินสดรับจากเงินกู้ยืมระยะสั้นจากกิจการที่เกี่ยวข้องกัน</t>
  </si>
  <si>
    <t>-โอนค่าก่อสร้างสถานีไฟฟ้าแรงสูงเป็นสิทธิ</t>
  </si>
  <si>
    <t>การใช้ระบบสายส่งกระแสไฟฟ้ารอตัดบัญชี</t>
  </si>
  <si>
    <t xml:space="preserve">   มูลค่าที่ตราไว้หุ้นละ 0.10 บาท</t>
  </si>
  <si>
    <t xml:space="preserve">   มูลค่าที่ได้รับชำระแล้วหุ้นละ 0.10 บาท</t>
  </si>
  <si>
    <t>ในบริษัทย่อยเพิ่ม</t>
  </si>
  <si>
    <t>จากการซื้อเงินลงทุน</t>
  </si>
  <si>
    <t>ที่ถึงกำหนดชำระภายในหนึ่งปี สุทธิ</t>
  </si>
  <si>
    <t>เงินกู้ยืมระยะยาวจากสถาบันการเงิน สุทธิ</t>
  </si>
  <si>
    <t>สินค้าคงเหลือ สุทธิ</t>
  </si>
  <si>
    <t>สินทรัพย์ไม่มีตัวตน สุทธิ</t>
  </si>
  <si>
    <t>เงินให้กู้ยืมระยะยาวแก่กิจการที่เกี่ยวข้องกัน</t>
  </si>
  <si>
    <t>เงินกู้ยืมระยะสั้นจากกิจการที่เกี่ยวข้องกัน</t>
  </si>
  <si>
    <t>หนี้สินตามสัญญาเช่าการเงิน สุทธิ</t>
  </si>
  <si>
    <t xml:space="preserve">จัดสรรแล้ว </t>
  </si>
  <si>
    <t>- สำรองตามกฎหมาย</t>
  </si>
  <si>
    <t>ทุนที่ออกและ</t>
  </si>
  <si>
    <t>ส่วนต่ำกว่าทุน</t>
  </si>
  <si>
    <t>บริษัทใหญ่</t>
  </si>
  <si>
    <t>- ค่าใช้จ่ายผลประโยชน์พนักงานหลังการเกษียณอายุ</t>
  </si>
  <si>
    <t>- ลูกหนี้อื่น</t>
  </si>
  <si>
    <t>- สินค้าคงเหลือ</t>
  </si>
  <si>
    <t>- เจ้าหนี้อื่น</t>
  </si>
  <si>
    <t>เงินสดรับจากการดำเนินงาน</t>
  </si>
  <si>
    <t>- สินทรัพย์ไม่หมุนเวียนอื่น</t>
  </si>
  <si>
    <t>เงินสดจ่ายจากเงินให้กู้ยืมระยะสั้นแก่กิจการที่เกี่ยวข้องกัน</t>
  </si>
  <si>
    <t>เงินสดรับจากการจำหน่ายอสังหาริมทรัพย์เพื่อการลงทุน</t>
  </si>
  <si>
    <t>เงินสดจ่ายซื้อสินทรัพย์ไม่มีตัวตน</t>
  </si>
  <si>
    <t>เงินสดรับจากดอกเบี้ย</t>
  </si>
  <si>
    <t>เงินสดจ่ายค่าดอกเบี้ย</t>
  </si>
  <si>
    <t>เงินสดและรายการเทียบเท่าเงินสด ประกอบด้วย</t>
  </si>
  <si>
    <t>- จ่ายภาษีเงินได้</t>
  </si>
  <si>
    <t>หนี้สินภาษีเงินได้รอการตัดบัญชี สุทธิ</t>
  </si>
  <si>
    <t>ยังไม่ได้</t>
  </si>
  <si>
    <t>เงินสดจ่ายหนี้สินสัญญาเช่าการเงิน</t>
  </si>
  <si>
    <t>ลูกหนี้การค้า</t>
  </si>
  <si>
    <t>เงินฝากสถาบันการเงินที่ใช้เป็นหลักประกัน</t>
  </si>
  <si>
    <t>เจ้าหนี้การค้า</t>
  </si>
  <si>
    <t>เจ้าหนี้ค่าก่อสร้างและซื้อสินทรัพย์</t>
  </si>
  <si>
    <t>ประมาณการหนี้สินค่ารื้อถอน</t>
  </si>
  <si>
    <t>- ลูกหนี้การค้า</t>
  </si>
  <si>
    <t>ปรับปรุงใหม่</t>
  </si>
  <si>
    <t>- กลับรายการค่าเผื่อการปรับลดมูลค่าสินค้าเคลื่อนไหวช้า</t>
  </si>
  <si>
    <t>ภาษีเงินได้ค้างจ่าย</t>
  </si>
  <si>
    <t>กำไรก่อนภาษีเงินได้</t>
  </si>
  <si>
    <t>รายการปรับปรุงกำไรก่อนภาษีเงินได้เป็นเงินสดสุทธิ</t>
  </si>
  <si>
    <t>- ต้นทุนทางการเงิน</t>
  </si>
  <si>
    <t>- เจ้าหนี้การค้า</t>
  </si>
  <si>
    <t>ภาษีเงินได้</t>
  </si>
  <si>
    <t xml:space="preserve"> - ตามที่รายงานไว้เดิม</t>
  </si>
  <si>
    <t xml:space="preserve"> - ผลกระทบจากรายการปรับปรุงปีก่อน</t>
  </si>
  <si>
    <t xml:space="preserve"> - ตามที่รายงานไว้ใหม่</t>
  </si>
  <si>
    <t>เงินให้กู้ยืมระยะสั้นแก่กิจการอื่น</t>
  </si>
  <si>
    <t>และกิจการที่เกี่ยวข้องกัน</t>
  </si>
  <si>
    <t>เงินสดจ่ายเพื่อลงทุนในบริษัทย่อย</t>
  </si>
  <si>
    <t>(รวมเงินประกันผลงานการก่อสร้าง)</t>
  </si>
  <si>
    <t>- การเปลี่ยนแปลงในเจ้าหนี้ค่าก่อสร้างและซื้อสินทรัพย์</t>
  </si>
  <si>
    <t>- ค่าตัดจำหน่ายรายได้ค่าเช่าที่ดินรับล่วงหน้า</t>
  </si>
  <si>
    <t>เงินสดจ่ายล่วงหน้างานระหว่างก่อสร้างโรงไฟฟ้า</t>
  </si>
  <si>
    <t>ค่าใช้จ่ายในการบริหาร</t>
  </si>
  <si>
    <t>เงินปันผลจ่าย</t>
  </si>
  <si>
    <t>- เงินปันผลรับ</t>
  </si>
  <si>
    <t>เงินสดรับจากการจำหน่ายที่ดิน อาคารและอุปกรณ์</t>
  </si>
  <si>
    <t>เงินสดรับล่วงหน้าค่าเช่าที่ดิน</t>
  </si>
  <si>
    <t>เงินสดรับชำระเงินให้กู้ยืมระยะสั้นแก่กิจการที่เกี่ยวข้องกัน</t>
  </si>
  <si>
    <t>เงินสดจ่ายเงินปันผล</t>
  </si>
  <si>
    <t>เงินสดรับจากเงินปันผล</t>
  </si>
  <si>
    <t>- ประมาณการรื้อถอน</t>
  </si>
  <si>
    <t>เงินสดสุทธิได้มาจากกิจกรรมดำเนินงาน</t>
  </si>
  <si>
    <t>ณ วันที่ 31 ธันวาคม พ.ศ. 2559</t>
  </si>
  <si>
    <t>สำหรับปีสิ้นสุดวันที่ 31 ธันวาคม พ.ศ. 2559</t>
  </si>
  <si>
    <t>ยอดคงเหลือปลายปี ณ วันที่ 31 ธันวาคม พ.ศ. 2558</t>
  </si>
  <si>
    <t>ยอดคงเหลือปลายปี ณ วันที่ 31 ธันวาคม พ.ศ. 2559</t>
  </si>
  <si>
    <t>ตามหลักคณิตศาสตร์ประกันภัย</t>
  </si>
  <si>
    <t>องค์ประกอบอื่น</t>
  </si>
  <si>
    <t>ขาดทุนจากการประมาณการ</t>
  </si>
  <si>
    <t>กำไรเบ็ดเสร็จรวมสำหรับปี</t>
  </si>
  <si>
    <t>เงินลงทุนในบริษัทย่อย</t>
  </si>
  <si>
    <t>หุ้นกู้ สุทธิ</t>
  </si>
  <si>
    <t>งบการเงินรวม</t>
  </si>
  <si>
    <t>สินทรัพย์ภาษีเงินได้รอการตัดบัญชี สุทธิ</t>
  </si>
  <si>
    <t>กำไรสำหรับปี</t>
  </si>
  <si>
    <t>กำไรต่อหุ้นขั้นพื้นฐาน</t>
  </si>
  <si>
    <t xml:space="preserve">งบการเงินรวม </t>
  </si>
  <si>
    <t>ยอดคงเหลือต้นปี ณ วันที่ 1 มกราคม พ.ศ. 2558</t>
  </si>
  <si>
    <t>ยอดคงเหลือต้นปี ณ วันที่ 1 มกราคม พ.ศ. 2559</t>
  </si>
  <si>
    <t>กำไรเบ็ดเสร็จรวมสำหรับปี (ปรับปรุงใหม่)</t>
  </si>
  <si>
    <t>กำไรก่อนภาษีเงินได้สำหรับปี</t>
  </si>
  <si>
    <t>เงินสดรับจากการออกหุ้นกู้</t>
  </si>
  <si>
    <t>- ซื้ออุปกรณ์ภายใต้สัญญาเช่าการเงิน</t>
  </si>
  <si>
    <t>ภาระผูกพันผลประโยชน์พนักงานหลัง</t>
  </si>
  <si>
    <t>การเกษียณอายุ</t>
  </si>
  <si>
    <t>กำไร (ขาดทุน) เบ็ดเสร็จอื่น</t>
  </si>
  <si>
    <t>ผลประโยชน์พนักงาน</t>
  </si>
  <si>
    <t>ขาดทุนจาก</t>
  </si>
  <si>
    <t>การประมาณการ</t>
  </si>
  <si>
    <t>ประกันภัย</t>
  </si>
  <si>
    <t>โอนขาดทุนจากการประมาณการผลประโยชน์พนักงาน</t>
  </si>
  <si>
    <t>ตามหลักคณิตศาสตร์</t>
  </si>
  <si>
    <t>- กำไรจากการจำหน่ายอสังหาริมทรัพย์เพื่อการลงทุน</t>
  </si>
  <si>
    <t>- ขาดทุนจากอัตราแลกเปลี่ยนที่ยังไม่เกิดขึ้น</t>
  </si>
  <si>
    <t>เงินสดสุทธิใช้ไปในกิจกรรมลงทุน</t>
  </si>
  <si>
    <t>เงินสดสุทธิได้มาจากกิจกรรมจัดหาเงิน</t>
  </si>
  <si>
    <t>ยอดคงเหลือต้นปี</t>
  </si>
  <si>
    <t>ยอดคงเหลือปลายปี</t>
  </si>
  <si>
    <t>เงินสดจ่ายคืนเงินกู้ยืมระยะสั้นจากกิจการที่เกี่ยวข้องกัน</t>
  </si>
  <si>
    <t>เงินสดรับชำระค่าหุ้นจากส่วนได้เสียที่ไม่มีอำนาจควบคุมของบริษัทย่อย</t>
  </si>
  <si>
    <t>- ตัดจำหน่ายค่าธรรมเนียมในการจัดหาเงินกู้รอตัดบัญชี</t>
  </si>
  <si>
    <t>สำหรับวงเงินกู้ยืมที่ไม่ได้เบิกใช้</t>
  </si>
  <si>
    <t>งบการเงินเฉพาะกิจการ</t>
  </si>
  <si>
    <t>หนี้สินและส่วนของเจ้าของ</t>
  </si>
  <si>
    <t>ส่วนของเจ้าของ</t>
  </si>
  <si>
    <t>รวมหนี้สินและส่วนของเจ้าของ</t>
  </si>
  <si>
    <t>รายการที่จะไม่จัดประเภทรายการใหม่ไปยังกำไรหรือขาดทุนในภายหลัง</t>
  </si>
  <si>
    <t>การวัดมูลค่าใหม่ของภาระผูกพันผลประโยชน์หลังออกจากงาน</t>
  </si>
  <si>
    <t>สุทธิจากภาษี</t>
  </si>
  <si>
    <t>- ส่วนที่เป็นของผู้เป็นเจ้าของของบริษัทใหญ่</t>
  </si>
  <si>
    <t>ส่วนที่เป็นของผู้เป็นเจ้าของของบริษัทใหญ่</t>
  </si>
  <si>
    <t>องค์ประกอบอื่นของส่วนของเจ้าของ</t>
  </si>
  <si>
    <t>การเปลี่ยนแปลงส่วนของเจ้าของสำหรับปี</t>
  </si>
  <si>
    <t>ของส่วนของเจ้าของ</t>
  </si>
  <si>
    <t>เงินสดและรายการเทียบเท่าเงินสดเพิ่มขึ้น (ลดลง)  สุทธิ</t>
  </si>
  <si>
    <t>เงินจ่ายล่วงหน้าเพื่อซื้อเงินลงทุน</t>
  </si>
  <si>
    <t>เงินสดจ่ายล่วงหน้าเพื่อซื้อเงินลงทุน</t>
  </si>
  <si>
    <t>ขาดทุนเบ็ดเสร็จอื่นสุทธิจากภาษี</t>
  </si>
  <si>
    <t>งบแสดงการเปลี่ยนแปลงส่วนของเจ้าของ</t>
  </si>
  <si>
    <t>เจ้าของของ</t>
  </si>
  <si>
    <t>การออกหุ้นของบริษัทย่อยให้ส่วนได้เสียที่ไม่มีอำนาจควบคุม</t>
  </si>
  <si>
    <t>เงินสดจ่ายค่าธรรมเนียมในการจัดหาเงินกู้</t>
  </si>
  <si>
    <t>กำไร (ขาดทุน) จากอัตราแลกเปลี่ยน สุทธิ</t>
  </si>
  <si>
    <r>
      <t xml:space="preserve">หนี้สินและส่วนของเจ้าของ </t>
    </r>
    <r>
      <rPr>
        <sz val="13"/>
        <rFont val="Angsana New"/>
        <family val="1"/>
      </rPr>
      <t>(ต่อ)</t>
    </r>
  </si>
  <si>
    <r>
      <t>- หุ้นสามัญจำนวน 3,730,000,000</t>
    </r>
    <r>
      <rPr>
        <sz val="13"/>
        <color indexed="10"/>
        <rFont val="Angsana New"/>
        <family val="1"/>
      </rPr>
      <t xml:space="preserve"> </t>
    </r>
    <r>
      <rPr>
        <sz val="13"/>
        <rFont val="Angsana New"/>
        <family val="1"/>
      </rPr>
      <t xml:space="preserve">หุ้น </t>
    </r>
  </si>
  <si>
    <t>- เงินสดในมือและเงินฝากสถาบันการเงิน</t>
  </si>
  <si>
    <t>ที่ครบกำหนดภายในสามเดือน</t>
  </si>
  <si>
    <t>หมายเหตุประกอบงบการเงินรวมและงบการเงินเฉพาะกิจการในหน้า 15 ถึง 87 เป็นส่วนหนึ่งของงบการเงินนี้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</si>
</sst>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฿&quot;#,##0_);\(&quot;฿&quot;#,##0\)"/>
    <numFmt numFmtId="171" formatCode="&quot;฿&quot;#,##0_);[Red]\(&quot;฿&quot;#,##0\)"/>
    <numFmt numFmtId="172" formatCode="&quot;฿&quot;#,##0.00_);\(&quot;฿&quot;#,##0.00\)"/>
    <numFmt numFmtId="173" formatCode="&quot;฿&quot;#,##0.00_);[Red]\(&quot;฿&quot;#,##0.00\)"/>
    <numFmt numFmtId="174" formatCode="_(&quot;฿&quot;* #,##0_);_(&quot;฿&quot;* \(#,##0\);_(&quot;฿&quot;* &quot;-&quot;_);_(@_)"/>
    <numFmt numFmtId="175" formatCode="_(* #,##0_);_(* \(#,##0\);_(* &quot;-&quot;_);_(@_)"/>
    <numFmt numFmtId="176" formatCode="_(&quot;฿&quot;* #,##0.00_);_(&quot;฿&quot;* \(#,##0.00\);_(&quot;฿&quot;* &quot;-&quot;??_);_(@_)"/>
    <numFmt numFmtId="177" formatCode="_(* #,##0.00_);_(* \(#,##0.00\);_(* &quot;-&quot;??_);_(@_)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;\(#,##0\)"/>
    <numFmt numFmtId="183" formatCode="#,##0;\(#,##0\);\-"/>
    <numFmt numFmtId="184" formatCode="#,##0.0;\(#,##0.0\)"/>
    <numFmt numFmtId="185" formatCode="#,##0.00;\(#,##0.00\);\-"/>
    <numFmt numFmtId="186" formatCode="#,##0.000;\(#,##0.000\)"/>
    <numFmt numFmtId="187" formatCode="_-* #,##0.00000_-;\-* #,##0.00000_-;_-* &quot;-&quot;?????_-;_-@_-"/>
    <numFmt numFmtId="188" formatCode="#,##0.0;\(#,##0.0\);\-"/>
    <numFmt numFmtId="189" formatCode="#,##0.000;\(#,##0.000\);\-"/>
    <numFmt numFmtId="190" formatCode="_-* #,##0.0_-;\-* #,##0.0_-;_-* &quot;-&quot;??_-;_-@_-"/>
    <numFmt numFmtId="191" formatCode="_-* #,##0_-;\-* #,##0_-;_-* &quot;-&quot;??_-;_-@_-"/>
    <numFmt numFmtId="192" formatCode="#,##0.0000;\(#,##0.0000\);\-"/>
    <numFmt numFmtId="193" formatCode="#,##0.00000;\(#,##0.00000\);\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00;\(#,##0.000000\);\-"/>
    <numFmt numFmtId="199" formatCode="#,##0.0000000;\(#,##0.0000000\);\-"/>
    <numFmt numFmtId="200" formatCode="#,##0.00000000;\(#,##0.00000000\);\-"/>
    <numFmt numFmtId="201" formatCode="#,##0.000000000;\(#,##0.000000000\);\-"/>
    <numFmt numFmtId="202" formatCode="#,##0.0000"/>
    <numFmt numFmtId="203" formatCode="#,##0.00;\(#,##0.00\)"/>
    <numFmt numFmtId="204" formatCode="&quot; $&quot;#,##0\ ;&quot; $(&quot;#,##0\);&quot; $- &quot;;@\ "/>
    <numFmt numFmtId="205" formatCode="_(* #,##0.00_);_(* \(#,##0.00\);_(* \-??_);_(@_)"/>
    <numFmt numFmtId="206" formatCode="#,##0.00\ ;&quot; (&quot;#,##0.00\);&quot; -&quot;#\ ;@\ "/>
    <numFmt numFmtId="207" formatCode="#,##0\ ;&quot; (&quot;#,##0\);&quot; -&quot;#\ ;@\ "/>
    <numFmt numFmtId="208" formatCode="_(* #,##0_);_(* \(#,##0\);_(* &quot;-&quot;??_);_(@_)"/>
    <numFmt numFmtId="209" formatCode="#,##0\ ;\(#,##0\)"/>
    <numFmt numFmtId="210" formatCode="[$-D00041E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0"/>
      <name val="Angsana New"/>
      <family val="1"/>
    </font>
    <font>
      <sz val="14"/>
      <name val="Cordia New"/>
      <family val="2"/>
    </font>
    <font>
      <sz val="13"/>
      <name val="Angsana New"/>
      <family val="1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3"/>
      <color indexed="10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0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204" fontId="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4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right" vertical="center"/>
      <protection/>
    </xf>
    <xf numFmtId="183" fontId="4" fillId="0" borderId="0" xfId="63" applyNumberFormat="1" applyFont="1" applyFill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183" fontId="6" fillId="0" borderId="10" xfId="60" applyNumberFormat="1" applyFont="1" applyFill="1" applyBorder="1" applyAlignment="1">
      <alignment horizontal="right" vertical="center"/>
      <protection/>
    </xf>
    <xf numFmtId="182" fontId="7" fillId="0" borderId="10" xfId="0" applyNumberFormat="1" applyFont="1" applyFill="1" applyBorder="1" applyAlignment="1">
      <alignment horizontal="left" vertical="center"/>
    </xf>
    <xf numFmtId="183" fontId="6" fillId="0" borderId="0" xfId="60" applyNumberFormat="1" applyFont="1" applyFill="1" applyBorder="1" applyAlignment="1">
      <alignment horizontal="right" vertical="center"/>
      <protection/>
    </xf>
    <xf numFmtId="182" fontId="6" fillId="0" borderId="0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182" fontId="6" fillId="0" borderId="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horizontal="left" vertical="center"/>
    </xf>
    <xf numFmtId="182" fontId="6" fillId="0" borderId="0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82" fontId="7" fillId="0" borderId="0" xfId="62" applyNumberFormat="1" applyFont="1" applyFill="1" applyBorder="1" applyAlignment="1">
      <alignment horizontal="left" vertical="center"/>
      <protection/>
    </xf>
    <xf numFmtId="182" fontId="7" fillId="0" borderId="0" xfId="60" applyNumberFormat="1" applyFont="1" applyFill="1" applyBorder="1" applyAlignment="1">
      <alignment horizontal="left" vertical="center"/>
      <protection/>
    </xf>
    <xf numFmtId="0" fontId="6" fillId="0" borderId="0" xfId="63" applyFont="1" applyFill="1" applyAlignment="1">
      <alignment vertical="center"/>
      <protection/>
    </xf>
    <xf numFmtId="182" fontId="7" fillId="0" borderId="10" xfId="65" applyNumberFormat="1" applyFont="1" applyFill="1" applyBorder="1" applyAlignment="1">
      <alignment horizontal="left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right" vertical="center"/>
      <protection/>
    </xf>
    <xf numFmtId="183" fontId="6" fillId="0" borderId="10" xfId="63" applyNumberFormat="1" applyFont="1" applyFill="1" applyBorder="1" applyAlignment="1">
      <alignment horizontal="right" vertical="center"/>
      <protection/>
    </xf>
    <xf numFmtId="182" fontId="6" fillId="0" borderId="10" xfId="60" applyNumberFormat="1" applyFont="1" applyFill="1" applyBorder="1" applyAlignment="1">
      <alignment horizontal="left" vertical="center"/>
      <protection/>
    </xf>
    <xf numFmtId="0" fontId="6" fillId="0" borderId="10" xfId="63" applyFont="1" applyFill="1" applyBorder="1" applyAlignment="1">
      <alignment horizontal="left" vertical="center" shrinkToFit="1"/>
      <protection/>
    </xf>
    <xf numFmtId="0" fontId="6" fillId="0" borderId="10" xfId="63" applyFont="1" applyFill="1" applyBorder="1" applyAlignment="1">
      <alignment vertical="center"/>
      <protection/>
    </xf>
    <xf numFmtId="183" fontId="6" fillId="0" borderId="10" xfId="44" applyNumberFormat="1" applyFont="1" applyFill="1" applyBorder="1" applyAlignment="1">
      <alignment horizontal="right" vertical="center"/>
    </xf>
    <xf numFmtId="182" fontId="6" fillId="0" borderId="0" xfId="60" applyNumberFormat="1" applyFont="1" applyFill="1" applyBorder="1" applyAlignment="1">
      <alignment horizontal="center" vertical="center"/>
      <protection/>
    </xf>
    <xf numFmtId="182" fontId="6" fillId="0" borderId="0" xfId="60" applyNumberFormat="1" applyFont="1" applyFill="1" applyBorder="1" applyAlignment="1">
      <alignment horizontal="left" vertical="center"/>
      <protection/>
    </xf>
    <xf numFmtId="182" fontId="6" fillId="0" borderId="0" xfId="60" applyNumberFormat="1" applyFont="1" applyFill="1" applyBorder="1" applyAlignment="1">
      <alignment horizontal="right" vertical="center"/>
      <protection/>
    </xf>
    <xf numFmtId="182" fontId="6" fillId="0" borderId="0" xfId="60" applyNumberFormat="1" applyFont="1" applyFill="1" applyBorder="1" applyAlignment="1">
      <alignment vertical="center"/>
      <protection/>
    </xf>
    <xf numFmtId="182" fontId="7" fillId="0" borderId="10" xfId="60" applyNumberFormat="1" applyFont="1" applyFill="1" applyBorder="1" applyAlignment="1">
      <alignment horizontal="left" vertical="center"/>
      <protection/>
    </xf>
    <xf numFmtId="182" fontId="6" fillId="0" borderId="10" xfId="60" applyNumberFormat="1" applyFont="1" applyFill="1" applyBorder="1" applyAlignment="1">
      <alignment horizontal="center" vertical="center"/>
      <protection/>
    </xf>
    <xf numFmtId="182" fontId="6" fillId="0" borderId="10" xfId="60" applyNumberFormat="1" applyFont="1" applyFill="1" applyBorder="1" applyAlignment="1">
      <alignment horizontal="right" vertical="center"/>
      <protection/>
    </xf>
    <xf numFmtId="182" fontId="6" fillId="0" borderId="10" xfId="60" applyNumberFormat="1" applyFont="1" applyFill="1" applyBorder="1" applyAlignment="1">
      <alignment vertical="center"/>
      <protection/>
    </xf>
    <xf numFmtId="183" fontId="7" fillId="0" borderId="10" xfId="0" applyNumberFormat="1" applyFont="1" applyFill="1" applyBorder="1" applyAlignment="1">
      <alignment horizontal="right" vertical="center"/>
    </xf>
    <xf numFmtId="182" fontId="6" fillId="0" borderId="0" xfId="62" applyNumberFormat="1" applyFont="1" applyFill="1" applyBorder="1" applyAlignment="1">
      <alignment horizontal="center" vertical="center"/>
      <protection/>
    </xf>
    <xf numFmtId="182" fontId="6" fillId="0" borderId="0" xfId="62" applyNumberFormat="1" applyFont="1" applyFill="1" applyBorder="1" applyAlignment="1">
      <alignment horizontal="left" vertical="center"/>
      <protection/>
    </xf>
    <xf numFmtId="183" fontId="6" fillId="0" borderId="0" xfId="62" applyNumberFormat="1" applyFont="1" applyFill="1" applyBorder="1" applyAlignment="1">
      <alignment horizontal="right" vertical="center"/>
      <protection/>
    </xf>
    <xf numFmtId="175" fontId="6" fillId="0" borderId="0" xfId="62" applyNumberFormat="1" applyFont="1" applyFill="1" applyBorder="1" applyAlignment="1">
      <alignment horizontal="left" vertical="center"/>
      <protection/>
    </xf>
    <xf numFmtId="175" fontId="6" fillId="0" borderId="0" xfId="62" applyNumberFormat="1" applyFont="1" applyFill="1" applyBorder="1" applyAlignment="1">
      <alignment horizontal="center" vertical="center"/>
      <protection/>
    </xf>
    <xf numFmtId="182" fontId="6" fillId="0" borderId="0" xfId="62" applyNumberFormat="1" applyFont="1" applyFill="1" applyBorder="1" applyAlignment="1">
      <alignment vertical="center"/>
      <protection/>
    </xf>
    <xf numFmtId="182" fontId="7" fillId="0" borderId="10" xfId="64" applyNumberFormat="1" applyFont="1" applyFill="1" applyBorder="1" applyAlignment="1">
      <alignment horizontal="left" vertical="center"/>
      <protection/>
    </xf>
    <xf numFmtId="182" fontId="7" fillId="0" borderId="10" xfId="62" applyNumberFormat="1" applyFont="1" applyFill="1" applyBorder="1" applyAlignment="1">
      <alignment horizontal="left" vertical="center"/>
      <protection/>
    </xf>
    <xf numFmtId="182" fontId="6" fillId="0" borderId="10" xfId="62" applyNumberFormat="1" applyFont="1" applyFill="1" applyBorder="1" applyAlignment="1">
      <alignment horizontal="center" vertical="center"/>
      <protection/>
    </xf>
    <xf numFmtId="182" fontId="6" fillId="0" borderId="10" xfId="62" applyNumberFormat="1" applyFont="1" applyFill="1" applyBorder="1" applyAlignment="1">
      <alignment horizontal="left" vertical="center"/>
      <protection/>
    </xf>
    <xf numFmtId="183" fontId="6" fillId="0" borderId="10" xfId="62" applyNumberFormat="1" applyFont="1" applyFill="1" applyBorder="1" applyAlignment="1">
      <alignment horizontal="right" vertical="center"/>
      <protection/>
    </xf>
    <xf numFmtId="175" fontId="6" fillId="0" borderId="10" xfId="62" applyNumberFormat="1" applyFont="1" applyFill="1" applyBorder="1" applyAlignment="1">
      <alignment horizontal="left" vertical="center"/>
      <protection/>
    </xf>
    <xf numFmtId="175" fontId="6" fillId="0" borderId="10" xfId="62" applyNumberFormat="1" applyFont="1" applyFill="1" applyBorder="1" applyAlignment="1">
      <alignment horizontal="center" vertical="center"/>
      <protection/>
    </xf>
    <xf numFmtId="182" fontId="7" fillId="0" borderId="0" xfId="62" applyNumberFormat="1" applyFont="1" applyFill="1" applyBorder="1" applyAlignment="1">
      <alignment vertical="center"/>
      <protection/>
    </xf>
    <xf numFmtId="175" fontId="7" fillId="0" borderId="10" xfId="62" applyNumberFormat="1" applyFont="1" applyFill="1" applyBorder="1" applyAlignment="1">
      <alignment horizontal="right" vertical="center"/>
      <protection/>
    </xf>
    <xf numFmtId="183" fontId="7" fillId="0" borderId="10" xfId="62" applyNumberFormat="1" applyFont="1" applyFill="1" applyBorder="1" applyAlignment="1">
      <alignment horizontal="right" vertical="center"/>
      <protection/>
    </xf>
    <xf numFmtId="175" fontId="7" fillId="0" borderId="0" xfId="62" applyNumberFormat="1" applyFont="1" applyFill="1" applyBorder="1" applyAlignment="1">
      <alignment horizontal="right" vertical="center"/>
      <protection/>
    </xf>
    <xf numFmtId="183" fontId="7" fillId="0" borderId="0" xfId="62" applyNumberFormat="1" applyFont="1" applyFill="1" applyBorder="1" applyAlignment="1">
      <alignment horizontal="right" vertical="center"/>
      <protection/>
    </xf>
    <xf numFmtId="182" fontId="7" fillId="0" borderId="0" xfId="62" applyNumberFormat="1" applyFont="1" applyFill="1" applyBorder="1" applyAlignment="1">
      <alignment horizontal="center" vertical="center"/>
      <protection/>
    </xf>
    <xf numFmtId="183" fontId="7" fillId="0" borderId="0" xfId="61" applyNumberFormat="1" applyFont="1" applyFill="1" applyBorder="1" applyAlignment="1">
      <alignment horizontal="right" vertical="center"/>
      <protection/>
    </xf>
    <xf numFmtId="182" fontId="7" fillId="0" borderId="0" xfId="61" applyNumberFormat="1" applyFont="1" applyFill="1" applyBorder="1" applyAlignment="1">
      <alignment horizontal="left" vertical="center"/>
      <protection/>
    </xf>
    <xf numFmtId="182" fontId="7" fillId="0" borderId="0" xfId="61" applyNumberFormat="1" applyFont="1" applyFill="1" applyBorder="1" applyAlignment="1">
      <alignment horizontal="center" vertical="center"/>
      <protection/>
    </xf>
    <xf numFmtId="182" fontId="7" fillId="0" borderId="10" xfId="62" applyNumberFormat="1" applyFont="1" applyFill="1" applyBorder="1" applyAlignment="1">
      <alignment horizontal="center" vertical="center"/>
      <protection/>
    </xf>
    <xf numFmtId="175" fontId="6" fillId="0" borderId="0" xfId="62" applyNumberFormat="1" applyFont="1" applyFill="1" applyBorder="1" applyAlignment="1">
      <alignment horizontal="right" vertical="center"/>
      <protection/>
    </xf>
    <xf numFmtId="183" fontId="6" fillId="0" borderId="11" xfId="62" applyNumberFormat="1" applyFont="1" applyFill="1" applyBorder="1" applyAlignment="1">
      <alignment horizontal="right" vertical="center"/>
      <protection/>
    </xf>
    <xf numFmtId="182" fontId="6" fillId="0" borderId="0" xfId="62" applyNumberFormat="1" applyFont="1" applyFill="1" applyBorder="1" applyAlignment="1" quotePrefix="1">
      <alignment horizontal="left" vertical="center"/>
      <protection/>
    </xf>
    <xf numFmtId="185" fontId="6" fillId="0" borderId="0" xfId="62" applyNumberFormat="1" applyFont="1" applyFill="1" applyBorder="1" applyAlignment="1">
      <alignment horizontal="right" vertical="center"/>
      <protection/>
    </xf>
    <xf numFmtId="182" fontId="6" fillId="0" borderId="0" xfId="61" applyNumberFormat="1" applyFont="1" applyFill="1" applyBorder="1" applyAlignment="1" quotePrefix="1">
      <alignment horizontal="left" vertical="center"/>
      <protection/>
    </xf>
    <xf numFmtId="185" fontId="6" fillId="0" borderId="10" xfId="62" applyNumberFormat="1" applyFont="1" applyFill="1" applyBorder="1" applyAlignment="1">
      <alignment horizontal="right" vertical="center"/>
      <protection/>
    </xf>
    <xf numFmtId="182" fontId="6" fillId="0" borderId="0" xfId="61" applyNumberFormat="1" applyFont="1" applyFill="1" applyBorder="1" applyAlignment="1">
      <alignment horizontal="left" vertical="center"/>
      <protection/>
    </xf>
    <xf numFmtId="182" fontId="6" fillId="0" borderId="0" xfId="61" applyNumberFormat="1" applyFont="1" applyFill="1" applyBorder="1" applyAlignment="1">
      <alignment horizontal="center" vertical="center"/>
      <protection/>
    </xf>
    <xf numFmtId="183" fontId="6" fillId="0" borderId="0" xfId="61" applyNumberFormat="1" applyFont="1" applyFill="1" applyBorder="1" applyAlignment="1">
      <alignment horizontal="right" vertical="center"/>
      <protection/>
    </xf>
    <xf numFmtId="175" fontId="6" fillId="0" borderId="0" xfId="61" applyNumberFormat="1" applyFont="1" applyFill="1" applyBorder="1" applyAlignment="1">
      <alignment horizontal="left" vertical="center"/>
      <protection/>
    </xf>
    <xf numFmtId="175" fontId="6" fillId="0" borderId="0" xfId="61" applyNumberFormat="1" applyFont="1" applyFill="1" applyBorder="1" applyAlignment="1">
      <alignment horizontal="center" vertical="center"/>
      <protection/>
    </xf>
    <xf numFmtId="185" fontId="6" fillId="0" borderId="0" xfId="61" applyNumberFormat="1" applyFont="1" applyFill="1" applyBorder="1" applyAlignment="1">
      <alignment horizontal="right" vertical="center"/>
      <protection/>
    </xf>
    <xf numFmtId="0" fontId="7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183" fontId="6" fillId="0" borderId="0" xfId="63" applyNumberFormat="1" applyFont="1" applyFill="1" applyAlignment="1">
      <alignment horizontal="right" vertical="center"/>
      <protection/>
    </xf>
    <xf numFmtId="0" fontId="7" fillId="0" borderId="10" xfId="63" applyFont="1" applyFill="1" applyBorder="1" applyAlignment="1">
      <alignment vertical="center"/>
      <protection/>
    </xf>
    <xf numFmtId="182" fontId="8" fillId="0" borderId="0" xfId="62" applyNumberFormat="1" applyFont="1" applyFill="1" applyBorder="1" applyAlignment="1">
      <alignment horizontal="right" vertical="center"/>
      <protection/>
    </xf>
    <xf numFmtId="0" fontId="9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183" fontId="10" fillId="0" borderId="10" xfId="63" applyNumberFormat="1" applyFont="1" applyFill="1" applyBorder="1" applyAlignment="1">
      <alignment horizontal="right" vertical="center"/>
      <protection/>
    </xf>
    <xf numFmtId="0" fontId="10" fillId="0" borderId="10" xfId="63" applyFont="1" applyFill="1" applyBorder="1" applyAlignment="1">
      <alignment horizontal="right" vertical="center"/>
      <protection/>
    </xf>
    <xf numFmtId="0" fontId="9" fillId="0" borderId="0" xfId="63" applyFont="1" applyFill="1" applyAlignment="1">
      <alignment vertical="center"/>
      <protection/>
    </xf>
    <xf numFmtId="183" fontId="10" fillId="0" borderId="0" xfId="63" applyNumberFormat="1" applyFont="1" applyFill="1" applyBorder="1" applyAlignment="1">
      <alignment horizontal="right" vertical="center"/>
      <protection/>
    </xf>
    <xf numFmtId="0" fontId="10" fillId="0" borderId="0" xfId="63" applyFont="1" applyFill="1" applyAlignment="1">
      <alignment horizontal="center" vertical="center"/>
      <protection/>
    </xf>
    <xf numFmtId="177" fontId="10" fillId="0" borderId="0" xfId="44" applyFont="1" applyFill="1" applyAlignment="1">
      <alignment horizontal="right" vertical="center"/>
    </xf>
    <xf numFmtId="183" fontId="10" fillId="0" borderId="0" xfId="44" applyNumberFormat="1" applyFont="1" applyFill="1" applyAlignment="1">
      <alignment horizontal="right" vertical="center"/>
    </xf>
    <xf numFmtId="183" fontId="10" fillId="0" borderId="0" xfId="60" applyNumberFormat="1" applyFont="1" applyFill="1" applyBorder="1" applyAlignment="1">
      <alignment horizontal="right" vertical="center"/>
      <protection/>
    </xf>
    <xf numFmtId="183" fontId="9" fillId="0" borderId="0" xfId="63" applyNumberFormat="1" applyFont="1" applyFill="1" applyAlignment="1">
      <alignment horizontal="right" vertical="center"/>
      <protection/>
    </xf>
    <xf numFmtId="177" fontId="10" fillId="0" borderId="0" xfId="44" applyFont="1" applyFill="1" applyBorder="1" applyAlignment="1">
      <alignment horizontal="right" vertical="center" wrapText="1"/>
    </xf>
    <xf numFmtId="183" fontId="10" fillId="0" borderId="0" xfId="44" applyNumberFormat="1" applyFont="1" applyFill="1" applyBorder="1" applyAlignment="1">
      <alignment horizontal="right" vertical="center" wrapText="1"/>
    </xf>
    <xf numFmtId="182" fontId="10" fillId="0" borderId="0" xfId="60" applyNumberFormat="1" applyFont="1" applyFill="1" applyBorder="1" applyAlignment="1">
      <alignment horizontal="left" vertical="center"/>
      <protection/>
    </xf>
    <xf numFmtId="0" fontId="9" fillId="0" borderId="0" xfId="63" applyFont="1" applyFill="1" applyAlignment="1">
      <alignment horizontal="center" vertical="center"/>
      <protection/>
    </xf>
    <xf numFmtId="182" fontId="9" fillId="0" borderId="0" xfId="60" applyNumberFormat="1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175" fontId="9" fillId="0" borderId="0" xfId="63" applyNumberFormat="1" applyFont="1" applyFill="1" applyBorder="1" applyAlignment="1">
      <alignment horizontal="right" vertical="center"/>
      <protection/>
    </xf>
    <xf numFmtId="182" fontId="9" fillId="0" borderId="0" xfId="60" applyNumberFormat="1" applyFont="1" applyFill="1" applyAlignment="1">
      <alignment vertical="center"/>
      <protection/>
    </xf>
    <xf numFmtId="175" fontId="9" fillId="0" borderId="0" xfId="63" applyNumberFormat="1" applyFont="1" applyFill="1" applyAlignment="1">
      <alignment horizontal="right" vertical="center"/>
      <protection/>
    </xf>
    <xf numFmtId="182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horizontal="left" vertical="center"/>
    </xf>
    <xf numFmtId="182" fontId="10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left" vertical="center"/>
    </xf>
    <xf numFmtId="183" fontId="9" fillId="0" borderId="10" xfId="0" applyNumberFormat="1" applyFont="1" applyFill="1" applyBorder="1" applyAlignment="1">
      <alignment horizontal="right" vertical="center"/>
    </xf>
    <xf numFmtId="175" fontId="10" fillId="0" borderId="10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center" vertical="center"/>
    </xf>
    <xf numFmtId="183" fontId="10" fillId="0" borderId="10" xfId="61" applyNumberFormat="1" applyFont="1" applyFill="1" applyBorder="1" applyAlignment="1">
      <alignment horizontal="right" vertical="center"/>
      <protection/>
    </xf>
    <xf numFmtId="182" fontId="10" fillId="0" borderId="0" xfId="61" applyNumberFormat="1" applyFont="1" applyFill="1" applyBorder="1" applyAlignment="1">
      <alignment horizontal="left" vertical="center"/>
      <protection/>
    </xf>
    <xf numFmtId="182" fontId="10" fillId="0" borderId="0" xfId="61" applyNumberFormat="1" applyFont="1" applyFill="1" applyBorder="1" applyAlignment="1">
      <alignment horizontal="center" vertical="center"/>
      <protection/>
    </xf>
    <xf numFmtId="182" fontId="9" fillId="0" borderId="0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right" vertical="center"/>
    </xf>
    <xf numFmtId="175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 quotePrefix="1">
      <alignment horizontal="left" vertical="center"/>
    </xf>
    <xf numFmtId="183" fontId="10" fillId="0" borderId="0" xfId="61" applyNumberFormat="1" applyFont="1" applyFill="1" applyBorder="1" applyAlignment="1">
      <alignment horizontal="right" vertical="center"/>
      <protection/>
    </xf>
    <xf numFmtId="183" fontId="9" fillId="0" borderId="0" xfId="61" applyNumberFormat="1" applyFont="1" applyFill="1" applyBorder="1" applyAlignment="1">
      <alignment horizontal="right" vertical="center"/>
      <protection/>
    </xf>
    <xf numFmtId="183" fontId="9" fillId="0" borderId="10" xfId="61" applyNumberFormat="1" applyFont="1" applyFill="1" applyBorder="1" applyAlignment="1">
      <alignment horizontal="right" vertical="center"/>
      <protection/>
    </xf>
    <xf numFmtId="182" fontId="9" fillId="0" borderId="0" xfId="61" applyNumberFormat="1" applyFont="1" applyFill="1" applyBorder="1" applyAlignment="1">
      <alignment horizontal="left" vertical="center"/>
      <protection/>
    </xf>
    <xf numFmtId="182" fontId="9" fillId="0" borderId="0" xfId="61" applyNumberFormat="1" applyFont="1" applyFill="1" applyBorder="1" applyAlignment="1">
      <alignment horizontal="center" vertical="center"/>
      <protection/>
    </xf>
    <xf numFmtId="183" fontId="9" fillId="0" borderId="11" xfId="61" applyNumberFormat="1" applyFont="1" applyFill="1" applyBorder="1" applyAlignment="1">
      <alignment horizontal="right" vertical="center"/>
      <protection/>
    </xf>
    <xf numFmtId="183" fontId="9" fillId="0" borderId="0" xfId="42" applyNumberFormat="1" applyFont="1" applyFill="1" applyAlignment="1">
      <alignment vertical="center"/>
    </xf>
    <xf numFmtId="183" fontId="9" fillId="0" borderId="0" xfId="63" applyNumberFormat="1" applyFont="1" applyFill="1" applyAlignment="1">
      <alignment vertical="center"/>
      <protection/>
    </xf>
    <xf numFmtId="183" fontId="9" fillId="0" borderId="0" xfId="42" applyNumberFormat="1" applyFont="1" applyFill="1" applyAlignment="1">
      <alignment horizontal="right" vertical="center"/>
    </xf>
    <xf numFmtId="183" fontId="9" fillId="0" borderId="10" xfId="63" applyNumberFormat="1" applyFont="1" applyFill="1" applyBorder="1" applyAlignment="1">
      <alignment horizontal="right" vertical="center"/>
      <protection/>
    </xf>
    <xf numFmtId="183" fontId="9" fillId="0" borderId="0" xfId="63" applyNumberFormat="1" applyFont="1" applyFill="1" applyBorder="1" applyAlignment="1">
      <alignment horizontal="right" vertical="center"/>
      <protection/>
    </xf>
    <xf numFmtId="183" fontId="9" fillId="0" borderId="10" xfId="63" applyNumberFormat="1" applyFont="1" applyFill="1" applyBorder="1" applyAlignment="1">
      <alignment vertical="center"/>
      <protection/>
    </xf>
    <xf numFmtId="183" fontId="9" fillId="0" borderId="0" xfId="42" applyNumberFormat="1" applyFont="1" applyFill="1" applyBorder="1" applyAlignment="1">
      <alignment horizontal="right" vertical="center"/>
    </xf>
    <xf numFmtId="183" fontId="9" fillId="0" borderId="11" xfId="63" applyNumberFormat="1" applyFont="1" applyFill="1" applyBorder="1" applyAlignment="1">
      <alignment horizontal="right" vertical="center"/>
      <protection/>
    </xf>
    <xf numFmtId="183" fontId="6" fillId="0" borderId="0" xfId="60" applyNumberFormat="1" applyFont="1" applyFill="1" applyBorder="1" applyAlignment="1">
      <alignment horizontal="center" vertical="center"/>
      <protection/>
    </xf>
    <xf numFmtId="182" fontId="7" fillId="0" borderId="0" xfId="60" applyNumberFormat="1" applyFont="1" applyFill="1" applyBorder="1" applyAlignment="1">
      <alignment horizontal="right" vertical="center"/>
      <protection/>
    </xf>
    <xf numFmtId="182" fontId="7" fillId="0" borderId="0" xfId="60" applyNumberFormat="1" applyFont="1" applyFill="1" applyBorder="1" applyAlignment="1" quotePrefix="1">
      <alignment horizontal="right" vertical="center"/>
      <protection/>
    </xf>
    <xf numFmtId="0" fontId="6" fillId="0" borderId="0" xfId="63" applyFont="1" applyFill="1" applyAlignment="1" quotePrefix="1">
      <alignment vertical="center"/>
      <protection/>
    </xf>
    <xf numFmtId="3" fontId="6" fillId="0" borderId="0" xfId="60" applyNumberFormat="1" applyFont="1" applyFill="1" applyBorder="1" applyAlignment="1">
      <alignment horizontal="right" vertical="center"/>
      <protection/>
    </xf>
    <xf numFmtId="183" fontId="6" fillId="0" borderId="11" xfId="60" applyNumberFormat="1" applyFont="1" applyFill="1" applyBorder="1" applyAlignment="1">
      <alignment horizontal="right" vertical="center"/>
      <protection/>
    </xf>
    <xf numFmtId="182" fontId="6" fillId="0" borderId="0" xfId="60" applyNumberFormat="1" applyFont="1" applyFill="1" applyBorder="1" applyAlignment="1" quotePrefix="1">
      <alignment horizontal="left" vertical="center"/>
      <protection/>
    </xf>
    <xf numFmtId="183" fontId="10" fillId="0" borderId="0" xfId="44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right" vertical="center"/>
    </xf>
    <xf numFmtId="175" fontId="9" fillId="0" borderId="0" xfId="0" applyNumberFormat="1" applyFont="1" applyFill="1" applyBorder="1" applyAlignment="1">
      <alignment horizontal="left" vertical="center"/>
    </xf>
    <xf numFmtId="175" fontId="9" fillId="0" borderId="0" xfId="0" applyNumberFormat="1" applyFont="1" applyFill="1" applyBorder="1" applyAlignment="1">
      <alignment horizontal="center" vertical="center"/>
    </xf>
    <xf numFmtId="184" fontId="9" fillId="0" borderId="0" xfId="0" applyNumberFormat="1" applyFont="1" applyFill="1" applyBorder="1" applyAlignment="1">
      <alignment horizontal="center" vertical="center"/>
    </xf>
    <xf numFmtId="183" fontId="10" fillId="0" borderId="10" xfId="44" applyNumberFormat="1" applyFont="1" applyFill="1" applyBorder="1" applyAlignment="1">
      <alignment horizontal="center" vertical="center" wrapText="1"/>
    </xf>
    <xf numFmtId="183" fontId="9" fillId="0" borderId="0" xfId="63" applyNumberFormat="1" applyFont="1" applyFill="1" applyAlignment="1">
      <alignment horizontal="center" vertical="center"/>
      <protection/>
    </xf>
    <xf numFmtId="183" fontId="9" fillId="0" borderId="10" xfId="42" applyNumberFormat="1" applyFont="1" applyFill="1" applyBorder="1" applyAlignment="1">
      <alignment vertical="center"/>
    </xf>
    <xf numFmtId="183" fontId="10" fillId="0" borderId="0" xfId="62" applyNumberFormat="1" applyFont="1" applyFill="1" applyBorder="1" applyAlignment="1">
      <alignment horizontal="right" vertical="center"/>
      <protection/>
    </xf>
    <xf numFmtId="182" fontId="10" fillId="0" borderId="0" xfId="62" applyNumberFormat="1" applyFont="1" applyFill="1" applyBorder="1" applyAlignment="1">
      <alignment horizontal="left" vertical="center"/>
      <protection/>
    </xf>
    <xf numFmtId="182" fontId="10" fillId="0" borderId="0" xfId="62" applyNumberFormat="1" applyFont="1" applyFill="1" applyBorder="1" applyAlignment="1">
      <alignment horizontal="center" vertical="center"/>
      <protection/>
    </xf>
    <xf numFmtId="183" fontId="9" fillId="0" borderId="0" xfId="0" applyNumberFormat="1" applyFont="1" applyFill="1" applyAlignment="1">
      <alignment horizontal="right" vertical="center"/>
    </xf>
    <xf numFmtId="175" fontId="9" fillId="0" borderId="0" xfId="0" applyNumberFormat="1" applyFont="1" applyFill="1" applyAlignment="1">
      <alignment horizontal="right" vertical="center"/>
    </xf>
    <xf numFmtId="183" fontId="9" fillId="0" borderId="12" xfId="63" applyNumberFormat="1" applyFont="1" applyFill="1" applyBorder="1" applyAlignment="1">
      <alignment horizontal="right" vertical="center"/>
      <protection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208" fontId="6" fillId="0" borderId="0" xfId="42" applyNumberFormat="1" applyFont="1" applyFill="1" applyAlignment="1">
      <alignment vertical="center"/>
    </xf>
    <xf numFmtId="183" fontId="9" fillId="0" borderId="0" xfId="63" applyNumberFormat="1" applyFont="1" applyFill="1" applyBorder="1" applyAlignment="1">
      <alignment vertical="center"/>
      <protection/>
    </xf>
    <xf numFmtId="182" fontId="6" fillId="0" borderId="0" xfId="60" applyNumberFormat="1" applyFont="1" applyFill="1" applyAlignment="1">
      <alignment vertical="center"/>
      <protection/>
    </xf>
    <xf numFmtId="182" fontId="6" fillId="0" borderId="0" xfId="62" applyNumberFormat="1" applyFont="1" applyFill="1" applyBorder="1" applyAlignment="1" quotePrefix="1">
      <alignment horizontal="center" vertical="center"/>
      <protection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10" xfId="63" applyNumberFormat="1" applyFont="1" applyFill="1" applyBorder="1" applyAlignment="1">
      <alignment horizontal="right" vertical="center"/>
      <protection/>
    </xf>
    <xf numFmtId="182" fontId="7" fillId="0" borderId="12" xfId="60" applyNumberFormat="1" applyFont="1" applyFill="1" applyBorder="1" applyAlignment="1">
      <alignment horizontal="right" vertical="center"/>
      <protection/>
    </xf>
    <xf numFmtId="182" fontId="7" fillId="0" borderId="10" xfId="60" applyNumberFormat="1" applyFont="1" applyFill="1" applyBorder="1" applyAlignment="1">
      <alignment horizontal="right" vertical="center"/>
      <protection/>
    </xf>
    <xf numFmtId="182" fontId="7" fillId="0" borderId="0" xfId="60" applyNumberFormat="1" applyFont="1" applyFill="1" applyBorder="1" applyAlignment="1">
      <alignment horizontal="center"/>
      <protection/>
    </xf>
    <xf numFmtId="182" fontId="7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 quotePrefix="1">
      <alignment horizontal="left" vertical="center"/>
    </xf>
    <xf numFmtId="183" fontId="6" fillId="0" borderId="0" xfId="61" applyNumberFormat="1" applyFont="1" applyFill="1" applyBorder="1" applyAlignment="1">
      <alignment vertical="center"/>
      <protection/>
    </xf>
    <xf numFmtId="183" fontId="9" fillId="0" borderId="10" xfId="61" applyNumberFormat="1" applyFont="1" applyFill="1" applyBorder="1" applyAlignment="1">
      <alignment vertical="center"/>
      <protection/>
    </xf>
    <xf numFmtId="182" fontId="10" fillId="0" borderId="0" xfId="61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183" fontId="50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center" vertical="center"/>
    </xf>
    <xf numFmtId="183" fontId="6" fillId="0" borderId="0" xfId="60" applyNumberFormat="1" applyFont="1" applyFill="1" applyAlignment="1">
      <alignment horizontal="right" vertical="center"/>
      <protection/>
    </xf>
    <xf numFmtId="175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 quotePrefix="1">
      <alignment horizontal="center" vertical="center"/>
    </xf>
    <xf numFmtId="183" fontId="6" fillId="0" borderId="11" xfId="0" applyNumberFormat="1" applyFont="1" applyFill="1" applyBorder="1" applyAlignment="1">
      <alignment horizontal="right" vertical="center"/>
    </xf>
    <xf numFmtId="183" fontId="7" fillId="0" borderId="1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/>
    </xf>
    <xf numFmtId="182" fontId="6" fillId="0" borderId="1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 quotePrefix="1">
      <alignment horizontal="center" vertical="center"/>
    </xf>
    <xf numFmtId="175" fontId="6" fillId="0" borderId="0" xfId="60" applyNumberFormat="1" applyFont="1" applyFill="1" applyBorder="1" applyAlignment="1">
      <alignment horizontal="center" vertical="center"/>
      <protection/>
    </xf>
    <xf numFmtId="189" fontId="6" fillId="0" borderId="0" xfId="0" applyNumberFormat="1" applyFont="1" applyFill="1" applyBorder="1" applyAlignment="1">
      <alignment horizontal="right" vertical="center"/>
    </xf>
    <xf numFmtId="182" fontId="7" fillId="0" borderId="12" xfId="60" applyNumberFormat="1" applyFont="1" applyFill="1" applyBorder="1" applyAlignment="1">
      <alignment/>
      <protection/>
    </xf>
    <xf numFmtId="182" fontId="9" fillId="0" borderId="10" xfId="0" applyNumberFormat="1" applyFont="1" applyFill="1" applyBorder="1" applyAlignment="1">
      <alignment horizontal="left" vertical="center"/>
    </xf>
    <xf numFmtId="182" fontId="9" fillId="0" borderId="10" xfId="0" applyNumberFormat="1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left" vertical="center"/>
    </xf>
    <xf numFmtId="182" fontId="9" fillId="0" borderId="10" xfId="61" applyNumberFormat="1" applyFont="1" applyFill="1" applyBorder="1" applyAlignment="1">
      <alignment horizontal="left" vertical="center"/>
      <protection/>
    </xf>
    <xf numFmtId="182" fontId="9" fillId="0" borderId="10" xfId="61" applyNumberFormat="1" applyFont="1" applyFill="1" applyBorder="1" applyAlignment="1">
      <alignment horizontal="center" vertical="center"/>
      <protection/>
    </xf>
    <xf numFmtId="182" fontId="6" fillId="0" borderId="10" xfId="0" applyNumberFormat="1" applyFont="1" applyFill="1" applyBorder="1" applyAlignment="1">
      <alignment horizontal="left" vertical="center" shrinkToFit="1"/>
    </xf>
    <xf numFmtId="183" fontId="10" fillId="0" borderId="10" xfId="44" applyNumberFormat="1" applyFont="1" applyFill="1" applyBorder="1" applyAlignment="1">
      <alignment horizontal="center" vertical="center"/>
    </xf>
    <xf numFmtId="183" fontId="10" fillId="0" borderId="13" xfId="63" applyNumberFormat="1" applyFont="1" applyFill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center"/>
      <protection/>
    </xf>
    <xf numFmtId="182" fontId="7" fillId="0" borderId="13" xfId="60" applyNumberFormat="1" applyFont="1" applyFill="1" applyBorder="1" applyAlignment="1">
      <alignment horizontal="center" vertical="center"/>
      <protection/>
    </xf>
    <xf numFmtId="182" fontId="7" fillId="0" borderId="10" xfId="60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 4" xfId="59"/>
    <cellStyle name="Normal 2 13" xfId="60"/>
    <cellStyle name="Normal 3" xfId="61"/>
    <cellStyle name="Normal_EGCO_June10 TE" xfId="62"/>
    <cellStyle name="Normal_KEGCO_2002" xfId="63"/>
    <cellStyle name="Normal_Sheet5" xfId="64"/>
    <cellStyle name="Normal_Sheet7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26"/>
  <sheetViews>
    <sheetView zoomScale="115" zoomScaleNormal="115" zoomScaleSheetLayoutView="115" workbookViewId="0" topLeftCell="A82">
      <selection activeCell="A43" sqref="A43"/>
    </sheetView>
  </sheetViews>
  <sheetFormatPr defaultColWidth="9.140625" defaultRowHeight="21.75" customHeight="1"/>
  <cols>
    <col min="1" max="2" width="1.1484375" style="8" customWidth="1"/>
    <col min="3" max="3" width="31.8515625" style="8" customWidth="1"/>
    <col min="4" max="4" width="6.28125" style="12" customWidth="1"/>
    <col min="5" max="5" width="0.71875" style="8" customWidth="1"/>
    <col min="6" max="6" width="11.57421875" style="13" customWidth="1"/>
    <col min="7" max="7" width="0.71875" style="8" customWidth="1"/>
    <col min="8" max="8" width="11.57421875" style="13" customWidth="1"/>
    <col min="9" max="9" width="0.71875" style="12" customWidth="1"/>
    <col min="10" max="10" width="11.57421875" style="13" customWidth="1"/>
    <col min="11" max="11" width="0.71875" style="8" customWidth="1"/>
    <col min="12" max="12" width="11.57421875" style="13" customWidth="1"/>
    <col min="13" max="16384" width="9.140625" style="10" customWidth="1"/>
  </cols>
  <sheetData>
    <row r="1" spans="1:12" ht="21.75" customHeight="1">
      <c r="A1" s="9" t="s">
        <v>72</v>
      </c>
      <c r="B1" s="9"/>
      <c r="C1" s="9"/>
      <c r="L1" s="80"/>
    </row>
    <row r="2" spans="1:8" ht="21.75" customHeight="1">
      <c r="A2" s="9" t="s">
        <v>58</v>
      </c>
      <c r="B2" s="9"/>
      <c r="C2" s="9"/>
      <c r="H2" s="171"/>
    </row>
    <row r="3" spans="1:12" ht="21.75" customHeight="1">
      <c r="A3" s="6" t="s">
        <v>154</v>
      </c>
      <c r="B3" s="6"/>
      <c r="C3" s="6"/>
      <c r="D3" s="16"/>
      <c r="E3" s="11"/>
      <c r="F3" s="17"/>
      <c r="G3" s="11"/>
      <c r="H3" s="17"/>
      <c r="I3" s="16"/>
      <c r="J3" s="17"/>
      <c r="K3" s="11"/>
      <c r="L3" s="17"/>
    </row>
    <row r="4" ht="20.25" customHeight="1"/>
    <row r="5" spans="1:12" ht="20.25" customHeight="1">
      <c r="A5" s="10"/>
      <c r="D5" s="172"/>
      <c r="E5" s="9"/>
      <c r="F5" s="17"/>
      <c r="G5" s="173"/>
      <c r="H5" s="39" t="s">
        <v>164</v>
      </c>
      <c r="I5" s="174"/>
      <c r="J5" s="39"/>
      <c r="K5" s="39"/>
      <c r="L5" s="39" t="s">
        <v>194</v>
      </c>
    </row>
    <row r="6" spans="1:12" ht="20.25" customHeight="1">
      <c r="A6" s="10"/>
      <c r="D6" s="172"/>
      <c r="E6" s="9"/>
      <c r="F6" s="160"/>
      <c r="G6" s="9"/>
      <c r="H6" s="160"/>
      <c r="I6" s="165"/>
      <c r="J6" s="160"/>
      <c r="K6" s="9"/>
      <c r="L6" s="160" t="s">
        <v>126</v>
      </c>
    </row>
    <row r="7" spans="5:12" ht="20.25" customHeight="1">
      <c r="E7" s="9"/>
      <c r="F7" s="160" t="s">
        <v>73</v>
      </c>
      <c r="G7" s="9"/>
      <c r="H7" s="160" t="s">
        <v>41</v>
      </c>
      <c r="I7" s="165"/>
      <c r="J7" s="160" t="s">
        <v>73</v>
      </c>
      <c r="K7" s="9"/>
      <c r="L7" s="160" t="s">
        <v>41</v>
      </c>
    </row>
    <row r="8" spans="4:12" ht="20.25" customHeight="1">
      <c r="D8" s="175" t="s">
        <v>0</v>
      </c>
      <c r="E8" s="9"/>
      <c r="F8" s="39" t="s">
        <v>47</v>
      </c>
      <c r="G8" s="9"/>
      <c r="H8" s="39" t="s">
        <v>47</v>
      </c>
      <c r="I8" s="165"/>
      <c r="J8" s="39" t="s">
        <v>47</v>
      </c>
      <c r="K8" s="9"/>
      <c r="L8" s="39" t="s">
        <v>47</v>
      </c>
    </row>
    <row r="9" ht="20.25" customHeight="1">
      <c r="A9" s="9" t="s">
        <v>1</v>
      </c>
    </row>
    <row r="10" ht="7.5" customHeight="1">
      <c r="A10" s="9"/>
    </row>
    <row r="11" spans="1:11" ht="20.25" customHeight="1">
      <c r="A11" s="9" t="s">
        <v>2</v>
      </c>
      <c r="G11" s="14"/>
      <c r="I11" s="15"/>
      <c r="K11" s="14"/>
    </row>
    <row r="12" spans="1:11" ht="7.5" customHeight="1">
      <c r="A12" s="9"/>
      <c r="G12" s="14"/>
      <c r="I12" s="15"/>
      <c r="K12" s="14"/>
    </row>
    <row r="13" spans="1:12" ht="20.25" customHeight="1">
      <c r="A13" s="8" t="s">
        <v>3</v>
      </c>
      <c r="D13" s="12">
        <v>8</v>
      </c>
      <c r="F13" s="176">
        <v>2672742076</v>
      </c>
      <c r="G13" s="177"/>
      <c r="H13" s="176">
        <v>609814485</v>
      </c>
      <c r="I13" s="176"/>
      <c r="J13" s="176">
        <v>652562805</v>
      </c>
      <c r="K13" s="176"/>
      <c r="L13" s="176">
        <v>365742210</v>
      </c>
    </row>
    <row r="14" spans="1:12" ht="20.25" customHeight="1">
      <c r="A14" s="8" t="s">
        <v>121</v>
      </c>
      <c r="D14" s="12">
        <v>9</v>
      </c>
      <c r="F14" s="176">
        <v>1365847365</v>
      </c>
      <c r="G14" s="177"/>
      <c r="H14" s="176">
        <v>2429014420</v>
      </c>
      <c r="I14" s="176"/>
      <c r="J14" s="176">
        <v>0</v>
      </c>
      <c r="K14" s="176"/>
      <c r="L14" s="176">
        <v>0</v>
      </c>
    </row>
    <row r="15" spans="1:12" ht="20.25" customHeight="1">
      <c r="A15" s="8" t="s">
        <v>120</v>
      </c>
      <c r="D15" s="12">
        <v>10</v>
      </c>
      <c r="F15" s="176">
        <v>1319150414</v>
      </c>
      <c r="G15" s="14"/>
      <c r="H15" s="176">
        <v>1051601392</v>
      </c>
      <c r="I15" s="176"/>
      <c r="J15" s="176">
        <v>270868624</v>
      </c>
      <c r="K15" s="176"/>
      <c r="L15" s="176">
        <v>247371417</v>
      </c>
    </row>
    <row r="16" spans="1:12" ht="20.25" customHeight="1">
      <c r="A16" s="8" t="s">
        <v>74</v>
      </c>
      <c r="D16" s="12">
        <v>11</v>
      </c>
      <c r="E16" s="10"/>
      <c r="F16" s="176">
        <v>585258226</v>
      </c>
      <c r="G16" s="14"/>
      <c r="H16" s="176">
        <v>397632712</v>
      </c>
      <c r="I16" s="176"/>
      <c r="J16" s="176">
        <v>242641152</v>
      </c>
      <c r="K16" s="176"/>
      <c r="L16" s="176">
        <v>136757474</v>
      </c>
    </row>
    <row r="17" spans="1:12" ht="20.25" customHeight="1">
      <c r="A17" s="8" t="s">
        <v>137</v>
      </c>
      <c r="D17" s="10"/>
      <c r="F17" s="10"/>
      <c r="G17" s="10"/>
      <c r="H17" s="10"/>
      <c r="I17" s="10"/>
      <c r="J17" s="10"/>
      <c r="K17" s="10"/>
      <c r="L17" s="10"/>
    </row>
    <row r="18" spans="2:12" ht="20.25" customHeight="1">
      <c r="B18" s="8" t="s">
        <v>138</v>
      </c>
      <c r="D18" s="178">
        <v>35.4</v>
      </c>
      <c r="F18" s="176">
        <v>2192550</v>
      </c>
      <c r="G18" s="14"/>
      <c r="H18" s="176">
        <v>1692550</v>
      </c>
      <c r="I18" s="176"/>
      <c r="J18" s="176">
        <v>601192550</v>
      </c>
      <c r="K18" s="176"/>
      <c r="L18" s="176">
        <v>142992550</v>
      </c>
    </row>
    <row r="19" spans="1:12" ht="20.25" customHeight="1">
      <c r="A19" s="8" t="s">
        <v>94</v>
      </c>
      <c r="D19" s="12">
        <v>12</v>
      </c>
      <c r="F19" s="5">
        <v>187023041</v>
      </c>
      <c r="G19" s="14"/>
      <c r="H19" s="5">
        <v>175264855</v>
      </c>
      <c r="I19" s="7"/>
      <c r="J19" s="5">
        <v>177677551</v>
      </c>
      <c r="K19" s="7"/>
      <c r="L19" s="5">
        <v>164727440</v>
      </c>
    </row>
    <row r="20" spans="7:11" ht="7.5" customHeight="1">
      <c r="G20" s="14"/>
      <c r="I20" s="15"/>
      <c r="K20" s="14"/>
    </row>
    <row r="21" spans="1:12" ht="20.25" customHeight="1">
      <c r="A21" s="9" t="s">
        <v>4</v>
      </c>
      <c r="F21" s="17">
        <f>SUM(F13:F19)</f>
        <v>6132213672</v>
      </c>
      <c r="G21" s="14"/>
      <c r="H21" s="17">
        <f>SUM(H13:H19)</f>
        <v>4665020414</v>
      </c>
      <c r="I21" s="15"/>
      <c r="J21" s="17">
        <f>SUM(J13:J19)</f>
        <v>1944942682</v>
      </c>
      <c r="K21" s="14"/>
      <c r="L21" s="17">
        <f>SUM(L13:L19)</f>
        <v>1057591091</v>
      </c>
    </row>
    <row r="22" spans="7:11" ht="20.25" customHeight="1">
      <c r="G22" s="14"/>
      <c r="I22" s="15"/>
      <c r="K22" s="14"/>
    </row>
    <row r="23" spans="1:11" ht="20.25" customHeight="1">
      <c r="A23" s="9" t="s">
        <v>5</v>
      </c>
      <c r="G23" s="14"/>
      <c r="I23" s="15"/>
      <c r="K23" s="14"/>
    </row>
    <row r="24" spans="7:11" ht="7.5" customHeight="1">
      <c r="G24" s="14"/>
      <c r="I24" s="15"/>
      <c r="K24" s="14"/>
    </row>
    <row r="25" spans="1:12" ht="20.25" customHeight="1">
      <c r="A25" s="8" t="s">
        <v>121</v>
      </c>
      <c r="D25" s="12">
        <v>9</v>
      </c>
      <c r="F25" s="13">
        <v>424218648</v>
      </c>
      <c r="G25" s="14"/>
      <c r="H25" s="13">
        <v>400502494</v>
      </c>
      <c r="I25" s="15"/>
      <c r="J25" s="13">
        <v>100858680</v>
      </c>
      <c r="K25" s="14"/>
      <c r="L25" s="13">
        <v>100748364</v>
      </c>
    </row>
    <row r="26" spans="1:12" ht="20.25" customHeight="1">
      <c r="A26" s="8" t="s">
        <v>207</v>
      </c>
      <c r="D26" s="12">
        <v>13</v>
      </c>
      <c r="F26" s="13">
        <v>685908739</v>
      </c>
      <c r="G26" s="14"/>
      <c r="H26" s="13">
        <v>0</v>
      </c>
      <c r="I26" s="15"/>
      <c r="J26" s="13">
        <v>685908739</v>
      </c>
      <c r="K26" s="14"/>
      <c r="L26" s="13">
        <v>0</v>
      </c>
    </row>
    <row r="27" spans="1:12" ht="20.25" customHeight="1">
      <c r="A27" s="8" t="s">
        <v>162</v>
      </c>
      <c r="D27" s="12">
        <v>14</v>
      </c>
      <c r="F27" s="13">
        <v>1</v>
      </c>
      <c r="G27" s="14"/>
      <c r="H27" s="13">
        <v>1</v>
      </c>
      <c r="I27" s="15"/>
      <c r="J27" s="13">
        <v>14983679351</v>
      </c>
      <c r="K27" s="14"/>
      <c r="L27" s="13">
        <v>7292079351</v>
      </c>
    </row>
    <row r="28" spans="1:12" ht="20.25" customHeight="1">
      <c r="A28" s="8" t="s">
        <v>96</v>
      </c>
      <c r="D28" s="178">
        <v>35.4</v>
      </c>
      <c r="F28" s="13">
        <v>0</v>
      </c>
      <c r="G28" s="14"/>
      <c r="H28" s="13">
        <v>0</v>
      </c>
      <c r="I28" s="15"/>
      <c r="J28" s="13">
        <v>71400000</v>
      </c>
      <c r="K28" s="14"/>
      <c r="L28" s="13">
        <v>71400000</v>
      </c>
    </row>
    <row r="29" spans="1:12" ht="20.25" customHeight="1">
      <c r="A29" s="8" t="s">
        <v>75</v>
      </c>
      <c r="D29" s="12">
        <v>15</v>
      </c>
      <c r="F29" s="13">
        <v>32983093</v>
      </c>
      <c r="G29" s="14"/>
      <c r="H29" s="13">
        <v>0</v>
      </c>
      <c r="I29" s="15"/>
      <c r="J29" s="13">
        <v>956891986</v>
      </c>
      <c r="K29" s="14"/>
      <c r="L29" s="13">
        <v>932988370</v>
      </c>
    </row>
    <row r="30" spans="1:12" ht="20.25" customHeight="1">
      <c r="A30" s="8" t="s">
        <v>56</v>
      </c>
      <c r="D30" s="12">
        <v>16</v>
      </c>
      <c r="F30" s="176">
        <v>33485318765</v>
      </c>
      <c r="G30" s="14"/>
      <c r="H30" s="176">
        <v>27404346324</v>
      </c>
      <c r="I30" s="176"/>
      <c r="J30" s="176">
        <v>559116647</v>
      </c>
      <c r="K30" s="176"/>
      <c r="L30" s="176">
        <v>672318945</v>
      </c>
    </row>
    <row r="31" spans="1:12" ht="20.25" customHeight="1">
      <c r="A31" s="8" t="s">
        <v>95</v>
      </c>
      <c r="D31" s="12">
        <v>17</v>
      </c>
      <c r="F31" s="176">
        <v>665890718</v>
      </c>
      <c r="G31" s="14"/>
      <c r="H31" s="176">
        <v>416974712</v>
      </c>
      <c r="I31" s="176"/>
      <c r="J31" s="176">
        <v>9764408</v>
      </c>
      <c r="K31" s="176"/>
      <c r="L31" s="176">
        <v>5455188</v>
      </c>
    </row>
    <row r="32" spans="1:12" ht="20.25" customHeight="1">
      <c r="A32" s="8" t="s">
        <v>165</v>
      </c>
      <c r="D32" s="12">
        <v>18</v>
      </c>
      <c r="F32" s="176">
        <v>23813014</v>
      </c>
      <c r="G32" s="14"/>
      <c r="H32" s="176">
        <v>0</v>
      </c>
      <c r="I32" s="176"/>
      <c r="J32" s="176">
        <v>2243917</v>
      </c>
      <c r="K32" s="176"/>
      <c r="L32" s="176">
        <v>0</v>
      </c>
    </row>
    <row r="33" spans="1:12" ht="20.25" customHeight="1">
      <c r="A33" s="8" t="s">
        <v>57</v>
      </c>
      <c r="F33" s="5">
        <v>57045586</v>
      </c>
      <c r="G33" s="14"/>
      <c r="H33" s="5">
        <v>170390208</v>
      </c>
      <c r="I33" s="176"/>
      <c r="J33" s="5">
        <v>13589224</v>
      </c>
      <c r="K33" s="176"/>
      <c r="L33" s="5">
        <v>60576379</v>
      </c>
    </row>
    <row r="34" spans="7:11" ht="7.5" customHeight="1">
      <c r="G34" s="14"/>
      <c r="I34" s="15"/>
      <c r="K34" s="14"/>
    </row>
    <row r="35" spans="1:12" ht="20.25" customHeight="1">
      <c r="A35" s="9" t="s">
        <v>6</v>
      </c>
      <c r="B35" s="10"/>
      <c r="F35" s="17">
        <f>SUM(F25:F33)</f>
        <v>35375178564</v>
      </c>
      <c r="G35" s="14"/>
      <c r="H35" s="17">
        <f>SUM(H25:H33)</f>
        <v>28392213739</v>
      </c>
      <c r="I35" s="15"/>
      <c r="J35" s="17">
        <f>SUM(J25:J33)</f>
        <v>17383452952</v>
      </c>
      <c r="K35" s="14"/>
      <c r="L35" s="17">
        <f>SUM(L25:L33)</f>
        <v>9135566597</v>
      </c>
    </row>
    <row r="36" spans="7:11" ht="7.5" customHeight="1">
      <c r="G36" s="14"/>
      <c r="I36" s="15"/>
      <c r="K36" s="14"/>
    </row>
    <row r="37" spans="1:12" ht="20.25" customHeight="1" thickBot="1">
      <c r="A37" s="9" t="s">
        <v>7</v>
      </c>
      <c r="F37" s="179">
        <f>SUM(F21,F35)</f>
        <v>41507392236</v>
      </c>
      <c r="G37" s="14"/>
      <c r="H37" s="179">
        <f>SUM(H21,H35)</f>
        <v>33057234153</v>
      </c>
      <c r="I37" s="15"/>
      <c r="J37" s="179">
        <f>SUM(J21,J35)</f>
        <v>19328395634</v>
      </c>
      <c r="K37" s="14"/>
      <c r="L37" s="179">
        <f>SUM(L21,L35)</f>
        <v>10193157688</v>
      </c>
    </row>
    <row r="38" spans="1:11" ht="21.75" customHeight="1" thickTop="1">
      <c r="A38" s="9"/>
      <c r="G38" s="14"/>
      <c r="I38" s="15"/>
      <c r="K38" s="14"/>
    </row>
    <row r="39" spans="1:11" ht="21.75" customHeight="1">
      <c r="A39" s="9"/>
      <c r="G39" s="14"/>
      <c r="I39" s="15"/>
      <c r="K39" s="14"/>
    </row>
    <row r="40" spans="1:11" ht="21.75" customHeight="1">
      <c r="A40" s="8" t="s">
        <v>49</v>
      </c>
      <c r="G40" s="14"/>
      <c r="I40" s="15"/>
      <c r="K40" s="14"/>
    </row>
    <row r="41" spans="7:11" ht="21.75" customHeight="1">
      <c r="G41" s="14"/>
      <c r="I41" s="15"/>
      <c r="K41" s="14"/>
    </row>
    <row r="42" spans="1:12" ht="21.75" customHeight="1">
      <c r="A42" s="193" t="s">
        <v>219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</row>
    <row r="43" spans="1:12" ht="21.75" customHeight="1">
      <c r="A43" s="9" t="str">
        <f>A1</f>
        <v>บริษัท พลังงานบริสุทธิ์ จำกัด (มหาชน)  </v>
      </c>
      <c r="B43" s="9"/>
      <c r="C43" s="9"/>
      <c r="G43" s="14"/>
      <c r="I43" s="15"/>
      <c r="K43" s="14"/>
      <c r="L43" s="80"/>
    </row>
    <row r="44" spans="1:11" ht="21.75" customHeight="1">
      <c r="A44" s="9" t="s">
        <v>58</v>
      </c>
      <c r="B44" s="9"/>
      <c r="C44" s="9"/>
      <c r="G44" s="14"/>
      <c r="I44" s="15"/>
      <c r="K44" s="14"/>
    </row>
    <row r="45" spans="1:12" ht="21.75" customHeight="1">
      <c r="A45" s="6" t="str">
        <f>A3</f>
        <v>ณ วันที่ 31 ธันวาคม พ.ศ. 2559</v>
      </c>
      <c r="B45" s="6"/>
      <c r="C45" s="6"/>
      <c r="D45" s="16"/>
      <c r="E45" s="11"/>
      <c r="F45" s="17"/>
      <c r="G45" s="18"/>
      <c r="H45" s="17"/>
      <c r="I45" s="19"/>
      <c r="J45" s="17"/>
      <c r="K45" s="18"/>
      <c r="L45" s="17"/>
    </row>
    <row r="46" spans="7:11" ht="19.5" customHeight="1">
      <c r="G46" s="14"/>
      <c r="I46" s="15"/>
      <c r="K46" s="14"/>
    </row>
    <row r="47" spans="1:12" ht="19.5" customHeight="1">
      <c r="A47" s="10"/>
      <c r="D47" s="172"/>
      <c r="E47" s="9"/>
      <c r="F47" s="17"/>
      <c r="G47" s="173"/>
      <c r="H47" s="39" t="s">
        <v>164</v>
      </c>
      <c r="I47" s="174"/>
      <c r="J47" s="180"/>
      <c r="K47" s="180"/>
      <c r="L47" s="39" t="s">
        <v>194</v>
      </c>
    </row>
    <row r="48" spans="4:12" ht="19.5" customHeight="1">
      <c r="D48" s="172"/>
      <c r="E48" s="9"/>
      <c r="F48" s="160"/>
      <c r="G48" s="9"/>
      <c r="H48" s="160"/>
      <c r="I48" s="165"/>
      <c r="J48" s="160"/>
      <c r="K48" s="9"/>
      <c r="L48" s="160" t="s">
        <v>126</v>
      </c>
    </row>
    <row r="49" spans="5:12" ht="19.5" customHeight="1">
      <c r="E49" s="9"/>
      <c r="F49" s="160" t="s">
        <v>73</v>
      </c>
      <c r="G49" s="9"/>
      <c r="H49" s="160" t="s">
        <v>41</v>
      </c>
      <c r="I49" s="165"/>
      <c r="J49" s="160" t="s">
        <v>73</v>
      </c>
      <c r="K49" s="9"/>
      <c r="L49" s="160" t="s">
        <v>41</v>
      </c>
    </row>
    <row r="50" spans="4:12" ht="19.5" customHeight="1">
      <c r="D50" s="175" t="s">
        <v>0</v>
      </c>
      <c r="E50" s="9"/>
      <c r="F50" s="39" t="s">
        <v>47</v>
      </c>
      <c r="G50" s="9"/>
      <c r="H50" s="39" t="s">
        <v>47</v>
      </c>
      <c r="I50" s="165"/>
      <c r="J50" s="39" t="s">
        <v>47</v>
      </c>
      <c r="K50" s="9"/>
      <c r="L50" s="39" t="s">
        <v>47</v>
      </c>
    </row>
    <row r="51" spans="1:11" ht="19.5" customHeight="1">
      <c r="A51" s="9" t="s">
        <v>195</v>
      </c>
      <c r="G51" s="14"/>
      <c r="I51" s="15"/>
      <c r="K51" s="14"/>
    </row>
    <row r="52" spans="1:11" ht="7.5" customHeight="1">
      <c r="A52" s="9"/>
      <c r="G52" s="14"/>
      <c r="I52" s="15"/>
      <c r="K52" s="14"/>
    </row>
    <row r="53" spans="1:11" ht="19.5" customHeight="1">
      <c r="A53" s="9" t="s">
        <v>8</v>
      </c>
      <c r="G53" s="14"/>
      <c r="I53" s="15"/>
      <c r="K53" s="14"/>
    </row>
    <row r="54" spans="1:11" ht="7.5" customHeight="1">
      <c r="A54" s="9"/>
      <c r="G54" s="14"/>
      <c r="I54" s="15"/>
      <c r="K54" s="14"/>
    </row>
    <row r="55" spans="1:12" ht="19.5" customHeight="1">
      <c r="A55" s="8" t="s">
        <v>48</v>
      </c>
      <c r="D55" s="12">
        <v>19</v>
      </c>
      <c r="F55" s="13">
        <v>946490872</v>
      </c>
      <c r="G55" s="177"/>
      <c r="H55" s="176">
        <v>1690430576</v>
      </c>
      <c r="I55" s="176"/>
      <c r="J55" s="176">
        <v>946490872</v>
      </c>
      <c r="K55" s="176"/>
      <c r="L55" s="176">
        <v>1542376436</v>
      </c>
    </row>
    <row r="56" spans="1:12" ht="19.5" customHeight="1">
      <c r="A56" s="8" t="s">
        <v>97</v>
      </c>
      <c r="D56" s="181">
        <v>35.5</v>
      </c>
      <c r="F56" s="13">
        <v>0</v>
      </c>
      <c r="G56" s="177"/>
      <c r="H56" s="176">
        <v>0</v>
      </c>
      <c r="I56" s="176"/>
      <c r="J56" s="176">
        <v>54000000</v>
      </c>
      <c r="K56" s="176"/>
      <c r="L56" s="176">
        <v>54000000</v>
      </c>
    </row>
    <row r="57" spans="1:12" ht="19.5" customHeight="1">
      <c r="A57" s="8" t="s">
        <v>122</v>
      </c>
      <c r="F57" s="13">
        <v>61617701</v>
      </c>
      <c r="G57" s="177"/>
      <c r="H57" s="176">
        <v>89338806</v>
      </c>
      <c r="I57" s="176"/>
      <c r="J57" s="176">
        <v>61366777</v>
      </c>
      <c r="K57" s="176"/>
      <c r="L57" s="176">
        <v>86906788</v>
      </c>
    </row>
    <row r="58" spans="1:12" ht="19.5" customHeight="1">
      <c r="A58" s="8" t="s">
        <v>76</v>
      </c>
      <c r="D58" s="12">
        <v>20</v>
      </c>
      <c r="F58" s="13">
        <v>358086215</v>
      </c>
      <c r="G58" s="177"/>
      <c r="H58" s="182">
        <v>192732269</v>
      </c>
      <c r="I58" s="176"/>
      <c r="J58" s="176">
        <v>147551493</v>
      </c>
      <c r="K58" s="176"/>
      <c r="L58" s="176">
        <v>68695437</v>
      </c>
    </row>
    <row r="59" spans="1:12" ht="19.5" customHeight="1">
      <c r="A59" s="8" t="s">
        <v>123</v>
      </c>
      <c r="F59" s="13">
        <v>135652169</v>
      </c>
      <c r="G59" s="177"/>
      <c r="H59" s="176">
        <v>893402907</v>
      </c>
      <c r="I59" s="176"/>
      <c r="J59" s="176">
        <v>0</v>
      </c>
      <c r="K59" s="176"/>
      <c r="L59" s="176">
        <v>0</v>
      </c>
    </row>
    <row r="60" spans="1:12" ht="19.5" customHeight="1">
      <c r="A60" s="8" t="s">
        <v>42</v>
      </c>
      <c r="G60" s="177"/>
      <c r="I60" s="176"/>
      <c r="J60" s="176"/>
      <c r="K60" s="176"/>
      <c r="L60" s="176"/>
    </row>
    <row r="61" spans="2:12" ht="19.5" customHeight="1">
      <c r="B61" s="8" t="s">
        <v>92</v>
      </c>
      <c r="C61" s="10"/>
      <c r="D61" s="12">
        <v>21</v>
      </c>
      <c r="F61" s="13">
        <v>1644104336</v>
      </c>
      <c r="G61" s="177"/>
      <c r="H61" s="176">
        <v>1155879956</v>
      </c>
      <c r="I61" s="176"/>
      <c r="J61" s="176">
        <v>0</v>
      </c>
      <c r="K61" s="176"/>
      <c r="L61" s="176">
        <v>12348519</v>
      </c>
    </row>
    <row r="62" spans="1:12" ht="19.5" customHeight="1">
      <c r="A62" s="8" t="s">
        <v>77</v>
      </c>
      <c r="G62" s="177"/>
      <c r="H62" s="176"/>
      <c r="I62" s="176"/>
      <c r="J62" s="176"/>
      <c r="K62" s="176"/>
      <c r="L62" s="176"/>
    </row>
    <row r="63" spans="2:12" ht="19.5" customHeight="1">
      <c r="B63" s="8" t="s">
        <v>92</v>
      </c>
      <c r="C63" s="10"/>
      <c r="F63" s="13">
        <v>7063038</v>
      </c>
      <c r="G63" s="177"/>
      <c r="H63" s="176">
        <v>4599811</v>
      </c>
      <c r="I63" s="176"/>
      <c r="J63" s="176">
        <v>1723092</v>
      </c>
      <c r="K63" s="176"/>
      <c r="L63" s="176">
        <v>2768446</v>
      </c>
    </row>
    <row r="64" spans="1:12" ht="19.5" customHeight="1">
      <c r="A64" s="8" t="s">
        <v>128</v>
      </c>
      <c r="F64" s="13">
        <v>12512</v>
      </c>
      <c r="G64" s="177"/>
      <c r="H64" s="176">
        <v>9177324</v>
      </c>
      <c r="I64" s="176"/>
      <c r="J64" s="176">
        <v>0</v>
      </c>
      <c r="K64" s="176"/>
      <c r="L64" s="176">
        <v>0</v>
      </c>
    </row>
    <row r="65" spans="1:12" ht="19.5" customHeight="1">
      <c r="A65" s="8" t="s">
        <v>78</v>
      </c>
      <c r="D65" s="181"/>
      <c r="F65" s="183">
        <v>385237801</v>
      </c>
      <c r="G65" s="177"/>
      <c r="H65" s="5">
        <v>453453237</v>
      </c>
      <c r="I65" s="176"/>
      <c r="J65" s="5">
        <v>0</v>
      </c>
      <c r="K65" s="176"/>
      <c r="L65" s="5">
        <v>0</v>
      </c>
    </row>
    <row r="66" spans="1:11" ht="7.5" customHeight="1">
      <c r="A66" s="10"/>
      <c r="B66" s="166"/>
      <c r="G66" s="177"/>
      <c r="I66" s="15"/>
      <c r="K66" s="14"/>
    </row>
    <row r="67" spans="1:12" ht="19.5" customHeight="1">
      <c r="A67" s="9" t="s">
        <v>10</v>
      </c>
      <c r="B67" s="10"/>
      <c r="F67" s="17">
        <f>SUM(F55:F65)</f>
        <v>3538264644</v>
      </c>
      <c r="G67" s="14"/>
      <c r="H67" s="17">
        <f>SUM(H55:H65)</f>
        <v>4489014886</v>
      </c>
      <c r="I67" s="15"/>
      <c r="J67" s="17">
        <f>SUM(J55:J65)</f>
        <v>1211132234</v>
      </c>
      <c r="K67" s="14"/>
      <c r="L67" s="17">
        <f>SUM(L55:L65)</f>
        <v>1767095626</v>
      </c>
    </row>
    <row r="68" spans="7:11" ht="19.5" customHeight="1">
      <c r="G68" s="14"/>
      <c r="I68" s="15"/>
      <c r="K68" s="14"/>
    </row>
    <row r="69" spans="1:11" ht="19.5" customHeight="1">
      <c r="A69" s="9" t="s">
        <v>11</v>
      </c>
      <c r="G69" s="14"/>
      <c r="I69" s="15"/>
      <c r="K69" s="14"/>
    </row>
    <row r="70" spans="1:11" ht="7.5" customHeight="1">
      <c r="A70" s="9"/>
      <c r="G70" s="14"/>
      <c r="I70" s="15"/>
      <c r="K70" s="14"/>
    </row>
    <row r="71" spans="1:12" ht="19.5" customHeight="1">
      <c r="A71" s="8" t="s">
        <v>93</v>
      </c>
      <c r="D71" s="184">
        <v>21</v>
      </c>
      <c r="F71" s="176">
        <v>17787977633</v>
      </c>
      <c r="G71" s="14"/>
      <c r="H71" s="176">
        <v>19367868919</v>
      </c>
      <c r="I71" s="185"/>
      <c r="J71" s="176">
        <v>0</v>
      </c>
      <c r="K71" s="7"/>
      <c r="L71" s="176">
        <v>0</v>
      </c>
    </row>
    <row r="72" spans="1:12" ht="19.5" customHeight="1">
      <c r="A72" s="8" t="s">
        <v>163</v>
      </c>
      <c r="D72" s="12">
        <v>22</v>
      </c>
      <c r="F72" s="13">
        <v>7991405471</v>
      </c>
      <c r="G72" s="177"/>
      <c r="H72" s="176">
        <v>0</v>
      </c>
      <c r="I72" s="176"/>
      <c r="J72" s="176">
        <v>7991405471</v>
      </c>
      <c r="K72" s="176"/>
      <c r="L72" s="176">
        <v>0</v>
      </c>
    </row>
    <row r="73" spans="1:12" ht="19.5" customHeight="1">
      <c r="A73" s="8" t="s">
        <v>78</v>
      </c>
      <c r="D73" s="184"/>
      <c r="F73" s="176">
        <v>493369568</v>
      </c>
      <c r="G73" s="14"/>
      <c r="H73" s="176">
        <v>474983627</v>
      </c>
      <c r="I73" s="185"/>
      <c r="J73" s="176">
        <v>0</v>
      </c>
      <c r="K73" s="7"/>
      <c r="L73" s="176">
        <v>0</v>
      </c>
    </row>
    <row r="74" spans="1:12" ht="19.5" customHeight="1">
      <c r="A74" s="8" t="s">
        <v>98</v>
      </c>
      <c r="D74" s="184"/>
      <c r="F74" s="176">
        <v>1045866</v>
      </c>
      <c r="G74" s="14"/>
      <c r="H74" s="176">
        <v>7309949</v>
      </c>
      <c r="I74" s="185"/>
      <c r="J74" s="176">
        <v>0</v>
      </c>
      <c r="K74" s="7"/>
      <c r="L74" s="176">
        <v>1723092</v>
      </c>
    </row>
    <row r="75" spans="1:12" ht="19.5" customHeight="1">
      <c r="A75" s="8" t="s">
        <v>117</v>
      </c>
      <c r="D75" s="184">
        <v>18</v>
      </c>
      <c r="F75" s="176">
        <v>0</v>
      </c>
      <c r="G75" s="14"/>
      <c r="H75" s="176">
        <v>2590283</v>
      </c>
      <c r="I75" s="185"/>
      <c r="J75" s="176">
        <v>0</v>
      </c>
      <c r="K75" s="7"/>
      <c r="L75" s="176">
        <v>2909402</v>
      </c>
    </row>
    <row r="76" spans="1:12" ht="19.5" customHeight="1">
      <c r="A76" s="8" t="s">
        <v>175</v>
      </c>
      <c r="D76" s="184"/>
      <c r="F76" s="176"/>
      <c r="G76" s="14"/>
      <c r="H76" s="176"/>
      <c r="I76" s="185"/>
      <c r="J76" s="176"/>
      <c r="K76" s="7"/>
      <c r="L76" s="176"/>
    </row>
    <row r="77" spans="1:12" ht="19.5" customHeight="1">
      <c r="A77" s="10"/>
      <c r="B77" s="8" t="s">
        <v>176</v>
      </c>
      <c r="F77" s="176">
        <v>6512038</v>
      </c>
      <c r="G77" s="14"/>
      <c r="H77" s="176">
        <v>4972223</v>
      </c>
      <c r="I77" s="185"/>
      <c r="J77" s="176">
        <v>4185367</v>
      </c>
      <c r="K77" s="7"/>
      <c r="L77" s="176">
        <v>3376629</v>
      </c>
    </row>
    <row r="78" spans="1:12" ht="19.5" customHeight="1">
      <c r="A78" s="8" t="s">
        <v>79</v>
      </c>
      <c r="D78" s="178">
        <v>35.6</v>
      </c>
      <c r="F78" s="176">
        <v>0</v>
      </c>
      <c r="G78" s="10"/>
      <c r="H78" s="176">
        <v>0</v>
      </c>
      <c r="I78" s="10"/>
      <c r="J78" s="10">
        <v>599285020</v>
      </c>
      <c r="K78" s="10"/>
      <c r="L78" s="10">
        <v>626033285</v>
      </c>
    </row>
    <row r="79" spans="1:12" ht="19.5" customHeight="1">
      <c r="A79" s="8" t="s">
        <v>124</v>
      </c>
      <c r="D79" s="12">
        <v>23</v>
      </c>
      <c r="F79" s="5">
        <v>299361436</v>
      </c>
      <c r="G79" s="14"/>
      <c r="H79" s="5">
        <v>200575242</v>
      </c>
      <c r="I79" s="185"/>
      <c r="J79" s="5">
        <v>1592750</v>
      </c>
      <c r="K79" s="7"/>
      <c r="L79" s="5">
        <v>1592750</v>
      </c>
    </row>
    <row r="80" spans="7:11" ht="7.5" customHeight="1">
      <c r="G80" s="14"/>
      <c r="I80" s="177"/>
      <c r="K80" s="177"/>
    </row>
    <row r="81" spans="1:12" ht="19.5" customHeight="1">
      <c r="A81" s="9" t="s">
        <v>12</v>
      </c>
      <c r="B81" s="10"/>
      <c r="F81" s="17">
        <f>SUM(F71:F79)</f>
        <v>26579672012</v>
      </c>
      <c r="G81" s="14"/>
      <c r="H81" s="17">
        <f>SUM(H71:H79)</f>
        <v>20058300243</v>
      </c>
      <c r="I81" s="15"/>
      <c r="J81" s="17">
        <f>SUM(J71:J79)</f>
        <v>8596468608</v>
      </c>
      <c r="K81" s="14"/>
      <c r="L81" s="17">
        <f>SUM(L71:L79)</f>
        <v>635635158</v>
      </c>
    </row>
    <row r="82" spans="1:11" ht="7.5" customHeight="1">
      <c r="A82" s="9"/>
      <c r="G82" s="14"/>
      <c r="I82" s="15"/>
      <c r="K82" s="14"/>
    </row>
    <row r="83" spans="1:12" ht="19.5" customHeight="1">
      <c r="A83" s="9" t="s">
        <v>13</v>
      </c>
      <c r="B83" s="9"/>
      <c r="F83" s="17">
        <f>SUM(F67,F81)</f>
        <v>30117936656</v>
      </c>
      <c r="G83" s="14"/>
      <c r="H83" s="17">
        <f>SUM(H67,H81)</f>
        <v>24547315129</v>
      </c>
      <c r="I83" s="15"/>
      <c r="J83" s="17">
        <f>SUM(J67,J81)</f>
        <v>9807600842</v>
      </c>
      <c r="K83" s="14"/>
      <c r="L83" s="17">
        <f>SUM(L67,L81)</f>
        <v>2402730784</v>
      </c>
    </row>
    <row r="84" spans="1:11" ht="18" customHeight="1">
      <c r="A84" s="9"/>
      <c r="B84" s="9"/>
      <c r="G84" s="14"/>
      <c r="I84" s="15"/>
      <c r="K84" s="14"/>
    </row>
    <row r="85" spans="1:12" ht="21.75" customHeight="1">
      <c r="A85" s="193" t="str">
        <f>A42</f>
        <v>หมายเหตุประกอบงบการเงินรวมและงบการเงินเฉพาะกิจการในหน้า 15 ถึง 87 เป็นส่วนหนึ่งของงบการเงินนี้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</row>
    <row r="86" spans="1:11" ht="21.75" customHeight="1">
      <c r="A86" s="9" t="str">
        <f>A1</f>
        <v>บริษัท พลังงานบริสุทธิ์ จำกัด (มหาชน)  </v>
      </c>
      <c r="B86" s="9"/>
      <c r="C86" s="9"/>
      <c r="G86" s="14"/>
      <c r="I86" s="15"/>
      <c r="K86" s="14"/>
    </row>
    <row r="87" spans="1:11" ht="21.75" customHeight="1">
      <c r="A87" s="9" t="s">
        <v>58</v>
      </c>
      <c r="B87" s="9"/>
      <c r="C87" s="9"/>
      <c r="G87" s="14"/>
      <c r="I87" s="15"/>
      <c r="K87" s="14"/>
    </row>
    <row r="88" spans="1:12" ht="21.75" customHeight="1">
      <c r="A88" s="6" t="str">
        <f>A3</f>
        <v>ณ วันที่ 31 ธันวาคม พ.ศ. 2559</v>
      </c>
      <c r="B88" s="6"/>
      <c r="C88" s="6"/>
      <c r="D88" s="16"/>
      <c r="E88" s="11"/>
      <c r="F88" s="17"/>
      <c r="G88" s="18"/>
      <c r="H88" s="17"/>
      <c r="I88" s="19"/>
      <c r="J88" s="17"/>
      <c r="K88" s="18"/>
      <c r="L88" s="17"/>
    </row>
    <row r="89" spans="7:11" ht="21.75" customHeight="1">
      <c r="G89" s="14"/>
      <c r="I89" s="15"/>
      <c r="K89" s="14"/>
    </row>
    <row r="90" spans="1:12" ht="21.75" customHeight="1">
      <c r="A90" s="10"/>
      <c r="D90" s="172"/>
      <c r="E90" s="9"/>
      <c r="F90" s="17"/>
      <c r="G90" s="173"/>
      <c r="H90" s="39" t="s">
        <v>164</v>
      </c>
      <c r="I90" s="174"/>
      <c r="J90" s="180"/>
      <c r="K90" s="180"/>
      <c r="L90" s="39" t="s">
        <v>194</v>
      </c>
    </row>
    <row r="91" spans="4:12" ht="21.75" customHeight="1">
      <c r="D91" s="172"/>
      <c r="E91" s="9"/>
      <c r="F91" s="160"/>
      <c r="G91" s="9"/>
      <c r="H91" s="160"/>
      <c r="I91" s="165"/>
      <c r="J91" s="160"/>
      <c r="K91" s="9"/>
      <c r="L91" s="160" t="s">
        <v>126</v>
      </c>
    </row>
    <row r="92" spans="5:12" ht="21.75" customHeight="1">
      <c r="E92" s="9"/>
      <c r="F92" s="160" t="s">
        <v>73</v>
      </c>
      <c r="G92" s="9"/>
      <c r="H92" s="160" t="s">
        <v>41</v>
      </c>
      <c r="I92" s="165"/>
      <c r="J92" s="160" t="s">
        <v>73</v>
      </c>
      <c r="K92" s="9"/>
      <c r="L92" s="160" t="s">
        <v>41</v>
      </c>
    </row>
    <row r="93" spans="4:12" ht="21.75" customHeight="1">
      <c r="D93" s="175" t="s">
        <v>0</v>
      </c>
      <c r="E93" s="9"/>
      <c r="F93" s="39" t="s">
        <v>47</v>
      </c>
      <c r="G93" s="9"/>
      <c r="H93" s="39" t="s">
        <v>47</v>
      </c>
      <c r="I93" s="165"/>
      <c r="J93" s="39" t="s">
        <v>47</v>
      </c>
      <c r="K93" s="9"/>
      <c r="L93" s="39" t="s">
        <v>47</v>
      </c>
    </row>
    <row r="94" spans="1:11" ht="21.75" customHeight="1">
      <c r="A94" s="9" t="s">
        <v>215</v>
      </c>
      <c r="G94" s="14"/>
      <c r="I94" s="15"/>
      <c r="K94" s="14"/>
    </row>
    <row r="95" spans="1:11" ht="7.5" customHeight="1">
      <c r="A95" s="9"/>
      <c r="G95" s="14"/>
      <c r="I95" s="15"/>
      <c r="K95" s="14"/>
    </row>
    <row r="96" spans="1:11" ht="21.75" customHeight="1">
      <c r="A96" s="9" t="s">
        <v>196</v>
      </c>
      <c r="G96" s="14"/>
      <c r="I96" s="15"/>
      <c r="K96" s="14"/>
    </row>
    <row r="97" spans="1:11" ht="7.5" customHeight="1">
      <c r="A97" s="9"/>
      <c r="G97" s="14"/>
      <c r="I97" s="15"/>
      <c r="K97" s="14"/>
    </row>
    <row r="98" spans="1:11" ht="21.75" customHeight="1">
      <c r="A98" s="8" t="s">
        <v>14</v>
      </c>
      <c r="G98" s="14"/>
      <c r="I98" s="15"/>
      <c r="K98" s="14"/>
    </row>
    <row r="99" spans="2:12" ht="21.75" customHeight="1">
      <c r="B99" s="8" t="s">
        <v>15</v>
      </c>
      <c r="F99" s="10"/>
      <c r="G99" s="10"/>
      <c r="H99" s="10"/>
      <c r="I99" s="10"/>
      <c r="J99" s="10"/>
      <c r="K99" s="10"/>
      <c r="L99" s="10"/>
    </row>
    <row r="100" spans="3:12" ht="21.75" customHeight="1">
      <c r="C100" s="166" t="s">
        <v>216</v>
      </c>
      <c r="F100" s="10"/>
      <c r="G100" s="10"/>
      <c r="H100" s="10"/>
      <c r="I100" s="10"/>
      <c r="J100" s="10"/>
      <c r="K100" s="10"/>
      <c r="L100" s="10"/>
    </row>
    <row r="101" spans="3:12" ht="21.75" customHeight="1" thickBot="1">
      <c r="C101" s="8" t="s">
        <v>88</v>
      </c>
      <c r="F101" s="179">
        <v>373000000</v>
      </c>
      <c r="G101" s="14"/>
      <c r="H101" s="179">
        <v>373000000</v>
      </c>
      <c r="I101" s="15"/>
      <c r="J101" s="179">
        <v>373000000</v>
      </c>
      <c r="K101" s="14"/>
      <c r="L101" s="179">
        <v>373000000</v>
      </c>
    </row>
    <row r="102" spans="1:11" ht="7.5" customHeight="1" thickTop="1">
      <c r="A102" s="9"/>
      <c r="G102" s="14"/>
      <c r="I102" s="15"/>
      <c r="K102" s="14"/>
    </row>
    <row r="103" spans="2:12" ht="21.75" customHeight="1">
      <c r="B103" s="8" t="s">
        <v>16</v>
      </c>
      <c r="F103" s="10"/>
      <c r="G103" s="10"/>
      <c r="H103" s="10"/>
      <c r="I103" s="10"/>
      <c r="J103" s="10"/>
      <c r="K103" s="10"/>
      <c r="L103" s="10"/>
    </row>
    <row r="104" spans="2:12" ht="21.75" customHeight="1">
      <c r="B104" s="166"/>
      <c r="C104" s="166" t="s">
        <v>216</v>
      </c>
      <c r="G104" s="14"/>
      <c r="H104" s="176"/>
      <c r="I104" s="176"/>
      <c r="J104" s="176"/>
      <c r="K104" s="176"/>
      <c r="L104" s="176"/>
    </row>
    <row r="105" spans="2:12" ht="21.75" customHeight="1">
      <c r="B105" s="166"/>
      <c r="C105" s="8" t="s">
        <v>89</v>
      </c>
      <c r="F105" s="13">
        <v>373000000</v>
      </c>
      <c r="G105" s="14"/>
      <c r="H105" s="176">
        <v>373000000</v>
      </c>
      <c r="I105" s="176"/>
      <c r="J105" s="176">
        <v>373000000</v>
      </c>
      <c r="K105" s="176"/>
      <c r="L105" s="176">
        <v>373000000</v>
      </c>
    </row>
    <row r="106" spans="1:12" ht="21.75" customHeight="1">
      <c r="A106" s="8" t="s">
        <v>17</v>
      </c>
      <c r="F106" s="13">
        <v>3680616000</v>
      </c>
      <c r="G106" s="14"/>
      <c r="H106" s="176">
        <v>3680616000</v>
      </c>
      <c r="I106" s="176"/>
      <c r="J106" s="176">
        <v>3680616000</v>
      </c>
      <c r="K106" s="176"/>
      <c r="L106" s="176">
        <v>3680616000</v>
      </c>
    </row>
    <row r="107" spans="1:11" ht="21.75" customHeight="1">
      <c r="A107" s="8" t="s">
        <v>18</v>
      </c>
      <c r="G107" s="14"/>
      <c r="I107" s="15"/>
      <c r="K107" s="14"/>
    </row>
    <row r="108" spans="2:12" ht="21.75" customHeight="1">
      <c r="B108" s="8" t="s">
        <v>99</v>
      </c>
      <c r="F108" s="10"/>
      <c r="G108" s="10"/>
      <c r="H108" s="10"/>
      <c r="I108" s="10"/>
      <c r="J108" s="10"/>
      <c r="K108" s="10"/>
      <c r="L108" s="10"/>
    </row>
    <row r="109" spans="2:12" ht="21.75" customHeight="1">
      <c r="B109" s="10"/>
      <c r="C109" s="166" t="s">
        <v>100</v>
      </c>
      <c r="D109" s="12">
        <v>24</v>
      </c>
      <c r="F109" s="176">
        <v>37300000</v>
      </c>
      <c r="G109" s="14"/>
      <c r="H109" s="176">
        <v>37300000</v>
      </c>
      <c r="I109" s="7"/>
      <c r="J109" s="176">
        <v>37300000</v>
      </c>
      <c r="K109" s="7"/>
      <c r="L109" s="176">
        <v>37300000</v>
      </c>
    </row>
    <row r="110" spans="2:12" ht="21.75" customHeight="1">
      <c r="B110" s="8" t="s">
        <v>19</v>
      </c>
      <c r="F110" s="13">
        <v>7339478923</v>
      </c>
      <c r="G110" s="14"/>
      <c r="H110" s="13">
        <v>4460972877</v>
      </c>
      <c r="I110" s="13"/>
      <c r="J110" s="13">
        <v>5429878792</v>
      </c>
      <c r="K110" s="13"/>
      <c r="L110" s="13">
        <v>3699510904</v>
      </c>
    </row>
    <row r="111" spans="1:12" ht="21.75" customHeight="1">
      <c r="A111" s="8" t="s">
        <v>20</v>
      </c>
      <c r="F111" s="17">
        <v>-46944910</v>
      </c>
      <c r="G111" s="14"/>
      <c r="H111" s="17">
        <v>-46944910</v>
      </c>
      <c r="I111" s="13"/>
      <c r="J111" s="17">
        <v>0</v>
      </c>
      <c r="K111" s="13"/>
      <c r="L111" s="17">
        <v>0</v>
      </c>
    </row>
    <row r="112" spans="1:11" ht="7.5" customHeight="1">
      <c r="A112" s="9"/>
      <c r="G112" s="14"/>
      <c r="I112" s="15"/>
      <c r="K112" s="14"/>
    </row>
    <row r="113" spans="1:12" ht="21.75" customHeight="1">
      <c r="A113" s="9" t="s">
        <v>21</v>
      </c>
      <c r="D113" s="13"/>
      <c r="F113" s="10">
        <f>SUM(F105:F111)</f>
        <v>11383450013</v>
      </c>
      <c r="G113" s="13"/>
      <c r="H113" s="10">
        <f>SUM(H105:H111)</f>
        <v>8504943967</v>
      </c>
      <c r="I113" s="13"/>
      <c r="J113" s="10">
        <f>SUM(J105:J111)</f>
        <v>9520794792</v>
      </c>
      <c r="K113" s="13"/>
      <c r="L113" s="10">
        <f>SUM(L105:L111)</f>
        <v>7790426904</v>
      </c>
    </row>
    <row r="114" spans="1:12" ht="21.75" customHeight="1">
      <c r="A114" s="8" t="s">
        <v>22</v>
      </c>
      <c r="F114" s="17">
        <v>6005567</v>
      </c>
      <c r="G114" s="177"/>
      <c r="H114" s="17">
        <v>4975057</v>
      </c>
      <c r="I114" s="177"/>
      <c r="J114" s="17">
        <v>0</v>
      </c>
      <c r="K114" s="177"/>
      <c r="L114" s="17">
        <v>0</v>
      </c>
    </row>
    <row r="115" spans="1:11" ht="7.5" customHeight="1">
      <c r="A115" s="9"/>
      <c r="G115" s="14"/>
      <c r="I115" s="15"/>
      <c r="K115" s="14"/>
    </row>
    <row r="116" spans="1:12" ht="21.75" customHeight="1">
      <c r="A116" s="9" t="s">
        <v>23</v>
      </c>
      <c r="B116" s="9"/>
      <c r="F116" s="17">
        <f>SUM(F113:F114)</f>
        <v>11389455580</v>
      </c>
      <c r="G116" s="177"/>
      <c r="H116" s="17">
        <f>SUM(H113:H114)</f>
        <v>8509919024</v>
      </c>
      <c r="I116" s="177"/>
      <c r="J116" s="17">
        <f>SUM(J113:J114)</f>
        <v>9520794792</v>
      </c>
      <c r="K116" s="177"/>
      <c r="L116" s="17">
        <f>SUM(L113:L114)</f>
        <v>7790426904</v>
      </c>
    </row>
    <row r="117" spans="1:11" ht="7.5" customHeight="1">
      <c r="A117" s="9"/>
      <c r="G117" s="14"/>
      <c r="I117" s="15"/>
      <c r="K117" s="14"/>
    </row>
    <row r="118" spans="1:12" ht="21.75" customHeight="1" thickBot="1">
      <c r="A118" s="9" t="s">
        <v>197</v>
      </c>
      <c r="F118" s="179">
        <f>SUM(F83,F116)</f>
        <v>41507392236</v>
      </c>
      <c r="G118" s="14"/>
      <c r="H118" s="179">
        <f>SUM(H83,H116)</f>
        <v>33057234153</v>
      </c>
      <c r="I118" s="14"/>
      <c r="J118" s="179">
        <f>SUM(J83,J116)</f>
        <v>19328395634</v>
      </c>
      <c r="K118" s="14"/>
      <c r="L118" s="179">
        <f>SUM(L83,L116)</f>
        <v>10193157688</v>
      </c>
    </row>
    <row r="119" spans="1:11" ht="21.75" customHeight="1" thickTop="1">
      <c r="A119" s="9"/>
      <c r="G119" s="14"/>
      <c r="I119" s="14"/>
      <c r="K119" s="14"/>
    </row>
    <row r="120" spans="1:11" ht="21.75" customHeight="1">
      <c r="A120" s="9"/>
      <c r="G120" s="14"/>
      <c r="I120" s="14"/>
      <c r="K120" s="14"/>
    </row>
    <row r="121" spans="1:11" ht="21.75" customHeight="1">
      <c r="A121" s="9"/>
      <c r="G121" s="14"/>
      <c r="I121" s="14"/>
      <c r="K121" s="14"/>
    </row>
    <row r="122" spans="1:11" ht="21.75" customHeight="1">
      <c r="A122" s="9"/>
      <c r="G122" s="14"/>
      <c r="I122" s="14"/>
      <c r="K122" s="14"/>
    </row>
    <row r="123" spans="1:11" ht="21.75" customHeight="1">
      <c r="A123" s="9"/>
      <c r="G123" s="14"/>
      <c r="I123" s="14"/>
      <c r="K123" s="14"/>
    </row>
    <row r="124" spans="1:11" ht="21.75" customHeight="1">
      <c r="A124" s="9"/>
      <c r="G124" s="14"/>
      <c r="I124" s="14"/>
      <c r="K124" s="14"/>
    </row>
    <row r="125" spans="7:11" ht="6.75" customHeight="1">
      <c r="G125" s="13"/>
      <c r="H125" s="186"/>
      <c r="I125" s="13"/>
      <c r="K125" s="13"/>
    </row>
    <row r="126" spans="1:12" ht="21.75" customHeight="1">
      <c r="A126" s="193" t="str">
        <f>A85</f>
        <v>หมายเหตุประกอบงบการเงินรวมและงบการเงินเฉพาะกิจการในหน้า 15 ถึง 87 เป็นส่วนหนึ่งของงบการเงินนี้</v>
      </c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</row>
  </sheetData>
  <sheetProtection/>
  <mergeCells count="3">
    <mergeCell ref="A85:L85"/>
    <mergeCell ref="A126:L126"/>
    <mergeCell ref="A42:L42"/>
  </mergeCells>
  <printOptions/>
  <pageMargins left="0.8" right="0.5" top="0.5" bottom="0.6" header="0.49" footer="0.4"/>
  <pageSetup firstPageNumber="6" useFirstPageNumber="1" fitToHeight="0" fitToWidth="0" horizontalDpi="1200" verticalDpi="1200" orientation="portrait" paperSize="9" r:id="rId1"/>
  <headerFooter>
    <oddFooter>&amp;R&amp;"Angsana New,Regular"&amp;13&amp;P</oddFooter>
  </headerFooter>
  <rowBreaks count="2" manualBreakCount="2">
    <brk id="42" max="11" man="1"/>
    <brk id="8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55"/>
  <sheetViews>
    <sheetView zoomScale="110" zoomScaleNormal="110" zoomScaleSheetLayoutView="100" zoomScalePageLayoutView="0" workbookViewId="0" topLeftCell="A37">
      <selection activeCell="Q52" sqref="Q52"/>
    </sheetView>
  </sheetViews>
  <sheetFormatPr defaultColWidth="6.8515625" defaultRowHeight="18.75" customHeight="1"/>
  <cols>
    <col min="1" max="2" width="1.7109375" style="41" customWidth="1"/>
    <col min="3" max="3" width="45.140625" style="41" customWidth="1"/>
    <col min="4" max="4" width="6.8515625" style="40" customWidth="1"/>
    <col min="5" max="5" width="0.71875" style="41" customWidth="1"/>
    <col min="6" max="6" width="11.421875" style="42" customWidth="1"/>
    <col min="7" max="7" width="0.71875" style="41" customWidth="1"/>
    <col min="8" max="8" width="11.421875" style="42" customWidth="1"/>
    <col min="9" max="9" width="0.71875" style="40" customWidth="1"/>
    <col min="10" max="10" width="11.421875" style="42" customWidth="1"/>
    <col min="11" max="11" width="0.71875" style="41" customWidth="1"/>
    <col min="12" max="12" width="11.421875" style="42" customWidth="1"/>
    <col min="13" max="16384" width="6.8515625" style="45" customWidth="1"/>
  </cols>
  <sheetData>
    <row r="1" spans="1:12" ht="21.75" customHeight="1">
      <c r="A1" s="20" t="str">
        <f>'6-8'!A1</f>
        <v>บริษัท พลังงานบริสุทธิ์ จำกัด (มหาชน)  </v>
      </c>
      <c r="B1" s="20"/>
      <c r="C1" s="20"/>
      <c r="G1" s="43"/>
      <c r="I1" s="44"/>
      <c r="K1" s="43"/>
      <c r="L1" s="80"/>
    </row>
    <row r="2" spans="1:11" ht="21.75" customHeight="1">
      <c r="A2" s="20" t="s">
        <v>59</v>
      </c>
      <c r="B2" s="20"/>
      <c r="C2" s="20"/>
      <c r="G2" s="43"/>
      <c r="I2" s="44"/>
      <c r="K2" s="43"/>
    </row>
    <row r="3" spans="1:12" ht="21.75" customHeight="1">
      <c r="A3" s="46" t="s">
        <v>155</v>
      </c>
      <c r="B3" s="47"/>
      <c r="C3" s="47"/>
      <c r="D3" s="48"/>
      <c r="E3" s="49"/>
      <c r="F3" s="50"/>
      <c r="G3" s="51"/>
      <c r="H3" s="50"/>
      <c r="I3" s="52"/>
      <c r="J3" s="50"/>
      <c r="K3" s="51"/>
      <c r="L3" s="50"/>
    </row>
    <row r="4" spans="7:11" ht="21" customHeight="1">
      <c r="G4" s="43"/>
      <c r="I4" s="44"/>
      <c r="K4" s="43"/>
    </row>
    <row r="5" spans="1:12" ht="18.75" customHeight="1">
      <c r="A5" s="45"/>
      <c r="D5" s="53"/>
      <c r="E5" s="20"/>
      <c r="F5" s="50"/>
      <c r="G5" s="54"/>
      <c r="H5" s="55" t="s">
        <v>164</v>
      </c>
      <c r="I5" s="56"/>
      <c r="J5" s="50"/>
      <c r="K5" s="54"/>
      <c r="L5" s="39" t="s">
        <v>194</v>
      </c>
    </row>
    <row r="6" spans="1:12" ht="18.75" customHeight="1">
      <c r="A6" s="45"/>
      <c r="D6" s="53"/>
      <c r="E6" s="20"/>
      <c r="G6" s="56"/>
      <c r="H6" s="57"/>
      <c r="I6" s="56"/>
      <c r="K6" s="56"/>
      <c r="L6" s="160" t="s">
        <v>126</v>
      </c>
    </row>
    <row r="7" spans="5:12" ht="18.75" customHeight="1">
      <c r="E7" s="20"/>
      <c r="F7" s="57" t="s">
        <v>73</v>
      </c>
      <c r="G7" s="20"/>
      <c r="H7" s="57" t="s">
        <v>41</v>
      </c>
      <c r="I7" s="58"/>
      <c r="J7" s="57" t="s">
        <v>73</v>
      </c>
      <c r="K7" s="20"/>
      <c r="L7" s="57" t="s">
        <v>41</v>
      </c>
    </row>
    <row r="8" spans="4:12" ht="18.75" customHeight="1">
      <c r="D8" s="62" t="s">
        <v>0</v>
      </c>
      <c r="E8" s="20"/>
      <c r="F8" s="39" t="s">
        <v>47</v>
      </c>
      <c r="G8" s="60"/>
      <c r="H8" s="39" t="s">
        <v>47</v>
      </c>
      <c r="I8" s="61"/>
      <c r="J8" s="39" t="s">
        <v>47</v>
      </c>
      <c r="K8" s="60"/>
      <c r="L8" s="39" t="s">
        <v>47</v>
      </c>
    </row>
    <row r="9" spans="7:11" ht="7.5" customHeight="1">
      <c r="G9" s="63"/>
      <c r="I9" s="63"/>
      <c r="K9" s="63"/>
    </row>
    <row r="10" spans="1:12" ht="18.75" customHeight="1">
      <c r="A10" s="41" t="s">
        <v>43</v>
      </c>
      <c r="D10" s="40">
        <v>25</v>
      </c>
      <c r="F10" s="42">
        <v>6688255521</v>
      </c>
      <c r="G10" s="63"/>
      <c r="H10" s="42">
        <v>6602102063</v>
      </c>
      <c r="I10" s="63"/>
      <c r="J10" s="42">
        <v>4901945516</v>
      </c>
      <c r="K10" s="63"/>
      <c r="L10" s="42">
        <v>5241708204</v>
      </c>
    </row>
    <row r="11" spans="1:12" ht="18.75" customHeight="1">
      <c r="A11" s="41" t="s">
        <v>80</v>
      </c>
      <c r="D11" s="40">
        <v>26</v>
      </c>
      <c r="F11" s="45">
        <v>3704139145</v>
      </c>
      <c r="G11" s="45"/>
      <c r="H11" s="45">
        <v>2595249175</v>
      </c>
      <c r="I11" s="45"/>
      <c r="J11" s="13">
        <v>0</v>
      </c>
      <c r="K11" s="45"/>
      <c r="L11" s="13">
        <v>0</v>
      </c>
    </row>
    <row r="12" spans="1:12" ht="18.75" customHeight="1">
      <c r="A12" s="41" t="s">
        <v>81</v>
      </c>
      <c r="D12" s="159">
        <v>14</v>
      </c>
      <c r="F12" s="42">
        <v>0</v>
      </c>
      <c r="G12" s="63"/>
      <c r="H12" s="42">
        <v>0</v>
      </c>
      <c r="I12" s="63"/>
      <c r="J12" s="42">
        <v>2078860211</v>
      </c>
      <c r="K12" s="63"/>
      <c r="L12" s="42">
        <v>2058846329</v>
      </c>
    </row>
    <row r="13" spans="1:12" ht="18.75" customHeight="1">
      <c r="A13" s="41" t="s">
        <v>24</v>
      </c>
      <c r="D13" s="40">
        <v>27</v>
      </c>
      <c r="F13" s="50">
        <v>46857921</v>
      </c>
      <c r="G13" s="63"/>
      <c r="H13" s="50">
        <v>14823427</v>
      </c>
      <c r="I13" s="63"/>
      <c r="J13" s="50">
        <v>113423524</v>
      </c>
      <c r="K13" s="63"/>
      <c r="L13" s="50">
        <v>128904782</v>
      </c>
    </row>
    <row r="14" spans="7:11" ht="7.5" customHeight="1">
      <c r="G14" s="63"/>
      <c r="I14" s="63"/>
      <c r="K14" s="63"/>
    </row>
    <row r="15" spans="1:12" ht="18.75" customHeight="1">
      <c r="A15" s="20" t="s">
        <v>64</v>
      </c>
      <c r="B15" s="45"/>
      <c r="C15" s="20"/>
      <c r="F15" s="50">
        <f>SUM(F10:F13)</f>
        <v>10439252587</v>
      </c>
      <c r="G15" s="63"/>
      <c r="H15" s="50">
        <f>SUM(H10:H13)</f>
        <v>9212174665</v>
      </c>
      <c r="I15" s="63"/>
      <c r="J15" s="50">
        <f>SUM(J10:J13)</f>
        <v>7094229251</v>
      </c>
      <c r="K15" s="63"/>
      <c r="L15" s="50">
        <f>SUM(L10:L13)</f>
        <v>7429459315</v>
      </c>
    </row>
    <row r="16" spans="7:11" ht="7.5" customHeight="1">
      <c r="G16" s="63"/>
      <c r="I16" s="63"/>
      <c r="K16" s="63"/>
    </row>
    <row r="17" spans="1:12" ht="18.75" customHeight="1">
      <c r="A17" s="41" t="s">
        <v>44</v>
      </c>
      <c r="F17" s="42">
        <v>-5637292642</v>
      </c>
      <c r="G17" s="43"/>
      <c r="H17" s="42">
        <v>-5461159408</v>
      </c>
      <c r="I17" s="44"/>
      <c r="J17" s="42">
        <v>-4486261341</v>
      </c>
      <c r="K17" s="43"/>
      <c r="L17" s="42">
        <v>-4703603618</v>
      </c>
    </row>
    <row r="18" spans="1:12" ht="18.75" customHeight="1">
      <c r="A18" s="41" t="s">
        <v>82</v>
      </c>
      <c r="F18" s="42">
        <v>-47673346</v>
      </c>
      <c r="G18" s="63"/>
      <c r="H18" s="42">
        <v>-61394036</v>
      </c>
      <c r="I18" s="63"/>
      <c r="J18" s="42">
        <v>-47673346</v>
      </c>
      <c r="K18" s="63"/>
      <c r="L18" s="42">
        <v>-61394036</v>
      </c>
    </row>
    <row r="19" spans="1:12" ht="18.75" customHeight="1">
      <c r="A19" s="41" t="s">
        <v>144</v>
      </c>
      <c r="E19" s="63"/>
      <c r="F19" s="42">
        <v>-410237499</v>
      </c>
      <c r="G19" s="63"/>
      <c r="H19" s="42">
        <v>-324879551</v>
      </c>
      <c r="I19" s="63"/>
      <c r="J19" s="42">
        <v>-280592304</v>
      </c>
      <c r="K19" s="63"/>
      <c r="L19" s="42">
        <v>-252897272</v>
      </c>
    </row>
    <row r="20" spans="1:12" ht="18.75" customHeight="1">
      <c r="A20" s="41" t="s">
        <v>214</v>
      </c>
      <c r="E20" s="63"/>
      <c r="F20" s="42">
        <v>-102177769</v>
      </c>
      <c r="G20" s="63"/>
      <c r="H20" s="42">
        <v>-2393603</v>
      </c>
      <c r="I20" s="63"/>
      <c r="J20" s="42">
        <v>49219</v>
      </c>
      <c r="K20" s="63"/>
      <c r="L20" s="42">
        <v>127356</v>
      </c>
    </row>
    <row r="21" spans="1:12" ht="18.75" customHeight="1">
      <c r="A21" s="41" t="s">
        <v>62</v>
      </c>
      <c r="D21" s="40">
        <v>28</v>
      </c>
      <c r="E21" s="63"/>
      <c r="F21" s="50">
        <v>-994886746</v>
      </c>
      <c r="G21" s="63"/>
      <c r="H21" s="50">
        <v>-646111022</v>
      </c>
      <c r="I21" s="63"/>
      <c r="J21" s="50">
        <v>-181536910</v>
      </c>
      <c r="K21" s="63"/>
      <c r="L21" s="50">
        <v>-94302192</v>
      </c>
    </row>
    <row r="22" spans="7:11" ht="7.5" customHeight="1">
      <c r="G22" s="63"/>
      <c r="I22" s="63"/>
      <c r="K22" s="63"/>
    </row>
    <row r="23" spans="1:12" ht="18.75" customHeight="1">
      <c r="A23" s="20" t="s">
        <v>65</v>
      </c>
      <c r="B23" s="45"/>
      <c r="F23" s="50">
        <f>SUM(F17:F21)</f>
        <v>-7192268002</v>
      </c>
      <c r="G23" s="42"/>
      <c r="H23" s="50">
        <f>SUM(H17:H21)</f>
        <v>-6495937620</v>
      </c>
      <c r="I23" s="42"/>
      <c r="J23" s="50">
        <f>SUM(J17:J21)</f>
        <v>-4996014682</v>
      </c>
      <c r="K23" s="42"/>
      <c r="L23" s="50">
        <f>SUM(L17:L21)</f>
        <v>-5112069762</v>
      </c>
    </row>
    <row r="24" spans="7:11" ht="7.5" customHeight="1">
      <c r="G24" s="42"/>
      <c r="I24" s="42"/>
      <c r="K24" s="42"/>
    </row>
    <row r="25" spans="1:12" ht="18.75" customHeight="1">
      <c r="A25" s="20" t="s">
        <v>129</v>
      </c>
      <c r="F25" s="42">
        <f>SUM(F23,F15)</f>
        <v>3246984585</v>
      </c>
      <c r="G25" s="42"/>
      <c r="H25" s="42">
        <f>SUM(H23,H15)</f>
        <v>2716237045</v>
      </c>
      <c r="I25" s="42"/>
      <c r="J25" s="42">
        <f>SUM(J23,J15)</f>
        <v>2098214569</v>
      </c>
      <c r="K25" s="42"/>
      <c r="L25" s="42">
        <f>SUM(L23,L15)</f>
        <v>2317389553</v>
      </c>
    </row>
    <row r="26" spans="1:12" ht="18.75" customHeight="1">
      <c r="A26" s="41" t="s">
        <v>133</v>
      </c>
      <c r="D26" s="40">
        <v>30</v>
      </c>
      <c r="F26" s="50">
        <v>5501971</v>
      </c>
      <c r="G26" s="63"/>
      <c r="H26" s="50">
        <v>-28320710</v>
      </c>
      <c r="I26" s="63"/>
      <c r="J26" s="50">
        <v>5153319</v>
      </c>
      <c r="K26" s="63"/>
      <c r="L26" s="50">
        <v>-18997155</v>
      </c>
    </row>
    <row r="27" spans="7:11" ht="7.5" customHeight="1">
      <c r="G27" s="63"/>
      <c r="I27" s="63"/>
      <c r="K27" s="63"/>
    </row>
    <row r="28" spans="1:12" ht="18.75" customHeight="1">
      <c r="A28" s="20" t="s">
        <v>166</v>
      </c>
      <c r="F28" s="50">
        <f>SUM(F25:F26)</f>
        <v>3252486556</v>
      </c>
      <c r="G28" s="63"/>
      <c r="H28" s="50">
        <f>SUM(H25:H26)</f>
        <v>2687916335</v>
      </c>
      <c r="I28" s="63"/>
      <c r="J28" s="50">
        <f>SUM(J25:J26)</f>
        <v>2103367888</v>
      </c>
      <c r="K28" s="63"/>
      <c r="L28" s="50">
        <f>SUM(L25:L26)</f>
        <v>2298392398</v>
      </c>
    </row>
    <row r="29" spans="7:11" ht="15" customHeight="1">
      <c r="G29" s="42"/>
      <c r="I29" s="42"/>
      <c r="K29" s="42"/>
    </row>
    <row r="30" spans="1:11" ht="18.75" customHeight="1">
      <c r="A30" s="20" t="s">
        <v>177</v>
      </c>
      <c r="G30" s="42"/>
      <c r="I30" s="42"/>
      <c r="K30" s="42"/>
    </row>
    <row r="31" spans="1:11" ht="18.75" customHeight="1">
      <c r="A31" s="170" t="s">
        <v>198</v>
      </c>
      <c r="B31" s="156"/>
      <c r="C31" s="156"/>
      <c r="G31" s="42"/>
      <c r="I31" s="42"/>
      <c r="K31" s="42"/>
    </row>
    <row r="32" spans="2:11" ht="18.75" customHeight="1">
      <c r="B32" s="155" t="s">
        <v>199</v>
      </c>
      <c r="C32" s="156"/>
      <c r="G32" s="42"/>
      <c r="I32" s="42"/>
      <c r="K32" s="42"/>
    </row>
    <row r="33" spans="3:12" ht="18.75" customHeight="1">
      <c r="C33" s="156" t="s">
        <v>200</v>
      </c>
      <c r="F33" s="50">
        <v>0</v>
      </c>
      <c r="G33" s="42"/>
      <c r="H33" s="50">
        <v>-779803</v>
      </c>
      <c r="I33" s="42"/>
      <c r="J33" s="50">
        <v>0</v>
      </c>
      <c r="K33" s="42"/>
      <c r="L33" s="50">
        <v>-425749</v>
      </c>
    </row>
    <row r="34" spans="1:11" ht="7.5" customHeight="1">
      <c r="A34" s="20"/>
      <c r="G34" s="42"/>
      <c r="I34" s="42"/>
      <c r="K34" s="42"/>
    </row>
    <row r="35" spans="1:12" s="53" customFormat="1" ht="18.75">
      <c r="A35" s="20" t="s">
        <v>209</v>
      </c>
      <c r="C35" s="20"/>
      <c r="D35" s="58"/>
      <c r="E35" s="20"/>
      <c r="F35" s="50">
        <f>SUM(F33)</f>
        <v>0</v>
      </c>
      <c r="G35" s="42"/>
      <c r="H35" s="50">
        <f>SUM(H33)</f>
        <v>-779803</v>
      </c>
      <c r="I35" s="42"/>
      <c r="J35" s="50">
        <f>SUM(J33)</f>
        <v>0</v>
      </c>
      <c r="K35" s="42"/>
      <c r="L35" s="50">
        <f>SUM(L33)</f>
        <v>-425749</v>
      </c>
    </row>
    <row r="36" spans="7:11" ht="7.5" customHeight="1">
      <c r="G36" s="42"/>
      <c r="I36" s="42"/>
      <c r="K36" s="42"/>
    </row>
    <row r="37" spans="1:12" ht="18.75" customHeight="1" thickBot="1">
      <c r="A37" s="20" t="s">
        <v>161</v>
      </c>
      <c r="F37" s="64">
        <f>SUM(F35,F28)</f>
        <v>3252486556</v>
      </c>
      <c r="G37" s="42"/>
      <c r="H37" s="64">
        <f>SUM(H35,H28)</f>
        <v>2687136532</v>
      </c>
      <c r="I37" s="42"/>
      <c r="J37" s="64">
        <f>SUM(J35,J28)</f>
        <v>2103367888</v>
      </c>
      <c r="K37" s="42"/>
      <c r="L37" s="64">
        <f>SUM(L35,L28)</f>
        <v>2297966649</v>
      </c>
    </row>
    <row r="38" spans="7:11" ht="15" customHeight="1" thickTop="1">
      <c r="G38" s="42"/>
      <c r="I38" s="42"/>
      <c r="K38" s="42"/>
    </row>
    <row r="39" spans="1:11" ht="18.75" customHeight="1">
      <c r="A39" s="20" t="s">
        <v>66</v>
      </c>
      <c r="G39" s="43"/>
      <c r="I39" s="44"/>
      <c r="K39" s="43"/>
    </row>
    <row r="40" spans="1:12" ht="18.75" customHeight="1">
      <c r="A40" s="45"/>
      <c r="B40" s="65" t="s">
        <v>201</v>
      </c>
      <c r="F40" s="42">
        <v>3251506046</v>
      </c>
      <c r="G40" s="66"/>
      <c r="H40" s="42">
        <v>2686922225</v>
      </c>
      <c r="I40" s="66"/>
      <c r="J40" s="42">
        <v>2103367888</v>
      </c>
      <c r="K40" s="66"/>
      <c r="L40" s="42">
        <v>2298392398</v>
      </c>
    </row>
    <row r="41" spans="1:12" ht="18.75" customHeight="1">
      <c r="A41" s="45"/>
      <c r="B41" s="67" t="s">
        <v>50</v>
      </c>
      <c r="F41" s="50">
        <v>980510</v>
      </c>
      <c r="G41" s="66"/>
      <c r="H41" s="50">
        <v>994110</v>
      </c>
      <c r="I41" s="66"/>
      <c r="J41" s="68">
        <v>0</v>
      </c>
      <c r="K41" s="66"/>
      <c r="L41" s="68">
        <v>0</v>
      </c>
    </row>
    <row r="42" spans="1:12" ht="7.5" customHeight="1">
      <c r="A42" s="69"/>
      <c r="F42" s="66"/>
      <c r="G42" s="66"/>
      <c r="I42" s="66"/>
      <c r="J42" s="66"/>
      <c r="K42" s="66"/>
      <c r="L42" s="66"/>
    </row>
    <row r="43" spans="1:12" ht="18.75" customHeight="1" thickBot="1">
      <c r="A43" s="69"/>
      <c r="F43" s="64">
        <f>SUM(F40:F41)</f>
        <v>3252486556</v>
      </c>
      <c r="G43" s="66"/>
      <c r="H43" s="64">
        <f>SUM(H40:H41)</f>
        <v>2687916335</v>
      </c>
      <c r="I43" s="66"/>
      <c r="J43" s="64">
        <f>SUM(J40:J41)</f>
        <v>2103367888</v>
      </c>
      <c r="K43" s="66"/>
      <c r="L43" s="64">
        <f>SUM(L40:L41)</f>
        <v>2298392398</v>
      </c>
    </row>
    <row r="44" spans="1:11" ht="15" customHeight="1" thickTop="1">
      <c r="A44" s="69"/>
      <c r="G44" s="66"/>
      <c r="I44" s="66"/>
      <c r="K44" s="66"/>
    </row>
    <row r="45" spans="1:12" ht="18.75" customHeight="1">
      <c r="A45" s="60" t="s">
        <v>67</v>
      </c>
      <c r="F45" s="66"/>
      <c r="G45" s="66"/>
      <c r="H45" s="66"/>
      <c r="I45" s="66"/>
      <c r="J45" s="66"/>
      <c r="K45" s="66"/>
      <c r="L45" s="66"/>
    </row>
    <row r="46" spans="1:12" ht="18.75" customHeight="1">
      <c r="A46" s="45"/>
      <c r="B46" s="67" t="s">
        <v>201</v>
      </c>
      <c r="F46" s="42">
        <v>3251506046</v>
      </c>
      <c r="G46" s="66"/>
      <c r="H46" s="42">
        <v>2686142422</v>
      </c>
      <c r="I46" s="66"/>
      <c r="J46" s="42">
        <v>2103367888</v>
      </c>
      <c r="K46" s="66"/>
      <c r="L46" s="42">
        <v>2297966649</v>
      </c>
    </row>
    <row r="47" spans="1:12" ht="18.75" customHeight="1">
      <c r="A47" s="45"/>
      <c r="B47" s="67" t="s">
        <v>50</v>
      </c>
      <c r="F47" s="50">
        <v>980510</v>
      </c>
      <c r="G47" s="66"/>
      <c r="H47" s="50">
        <v>994110</v>
      </c>
      <c r="I47" s="66"/>
      <c r="J47" s="68">
        <v>0</v>
      </c>
      <c r="K47" s="66"/>
      <c r="L47" s="68">
        <v>0</v>
      </c>
    </row>
    <row r="48" spans="1:12" ht="5.25" customHeight="1">
      <c r="A48" s="69"/>
      <c r="G48" s="66"/>
      <c r="H48" s="66"/>
      <c r="I48" s="66"/>
      <c r="J48" s="66"/>
      <c r="K48" s="66"/>
      <c r="L48" s="66"/>
    </row>
    <row r="49" spans="1:12" ht="18" customHeight="1" thickBot="1">
      <c r="A49" s="69"/>
      <c r="F49" s="64">
        <f>SUM(F46:F47)</f>
        <v>3252486556</v>
      </c>
      <c r="G49" s="66"/>
      <c r="H49" s="64">
        <f>SUM(H46:H47)</f>
        <v>2687136532</v>
      </c>
      <c r="I49" s="66"/>
      <c r="J49" s="64">
        <f>SUM(J46:J47)</f>
        <v>2103367888</v>
      </c>
      <c r="K49" s="66"/>
      <c r="L49" s="64">
        <f>SUM(L46:L47)</f>
        <v>2297966649</v>
      </c>
    </row>
    <row r="50" spans="1:12" ht="15" customHeight="1" thickTop="1">
      <c r="A50" s="69"/>
      <c r="B50" s="69"/>
      <c r="C50" s="69"/>
      <c r="D50" s="61"/>
      <c r="E50" s="60"/>
      <c r="F50" s="59"/>
      <c r="G50" s="60"/>
      <c r="H50" s="59"/>
      <c r="I50" s="61"/>
      <c r="J50" s="59"/>
      <c r="K50" s="60"/>
      <c r="L50" s="59"/>
    </row>
    <row r="51" spans="1:12" ht="18.75" customHeight="1">
      <c r="A51" s="60" t="s">
        <v>45</v>
      </c>
      <c r="B51" s="69"/>
      <c r="C51" s="69"/>
      <c r="D51" s="70"/>
      <c r="E51" s="71"/>
      <c r="F51" s="71"/>
      <c r="G51" s="71"/>
      <c r="H51" s="71"/>
      <c r="I51" s="71"/>
      <c r="J51" s="167"/>
      <c r="K51" s="167"/>
      <c r="L51" s="167"/>
    </row>
    <row r="52" spans="1:12" ht="18.75" customHeight="1">
      <c r="A52" s="60"/>
      <c r="B52" s="69" t="s">
        <v>167</v>
      </c>
      <c r="C52" s="69"/>
      <c r="D52" s="70">
        <v>31</v>
      </c>
      <c r="E52" s="69"/>
      <c r="F52" s="74">
        <f>F40/3730000000</f>
        <v>0.8717174386058981</v>
      </c>
      <c r="G52" s="72"/>
      <c r="H52" s="74">
        <f>H40/3730000000</f>
        <v>0.7203544839142091</v>
      </c>
      <c r="I52" s="73"/>
      <c r="J52" s="74">
        <f>J40/3730000000</f>
        <v>0.5639056</v>
      </c>
      <c r="K52" s="72"/>
      <c r="L52" s="74">
        <f>L40/3730000000</f>
        <v>0.6161909914209115</v>
      </c>
    </row>
    <row r="53" spans="1:12" ht="23.25" customHeight="1">
      <c r="A53" s="60"/>
      <c r="B53" s="69"/>
      <c r="C53" s="69"/>
      <c r="D53" s="70"/>
      <c r="E53" s="69"/>
      <c r="F53" s="74"/>
      <c r="G53" s="72"/>
      <c r="H53" s="74"/>
      <c r="I53" s="73"/>
      <c r="J53" s="74"/>
      <c r="K53" s="72"/>
      <c r="L53" s="74"/>
    </row>
    <row r="54" spans="1:12" ht="24" customHeight="1">
      <c r="A54" s="60"/>
      <c r="B54" s="69"/>
      <c r="C54" s="69"/>
      <c r="D54" s="70"/>
      <c r="E54" s="69"/>
      <c r="F54" s="74"/>
      <c r="G54" s="72"/>
      <c r="H54" s="74"/>
      <c r="I54" s="73"/>
      <c r="J54" s="74"/>
      <c r="K54" s="72"/>
      <c r="L54" s="74"/>
    </row>
    <row r="55" spans="1:12" s="10" customFormat="1" ht="21.75" customHeight="1">
      <c r="A55" s="193" t="str">
        <f>'6-8'!A42:L42</f>
        <v>หมายเหตุประกอบงบการเงินรวมและงบการเงินเฉพาะกิจการในหน้า 15 ถึง 87 เป็นส่วนหนึ่งของงบการเงินนี้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</row>
  </sheetData>
  <sheetProtection/>
  <mergeCells count="1">
    <mergeCell ref="A55:L55"/>
  </mergeCells>
  <printOptions/>
  <pageMargins left="0.9" right="0.5" top="0.5" bottom="0.6" header="0.49" footer="0.4"/>
  <pageSetup firstPageNumber="9" useFirstPageNumber="1" fitToHeight="0" horizontalDpi="1200" verticalDpi="1200" orientation="portrait" paperSize="9" scale="85" r:id="rId1"/>
  <headerFooter>
    <oddFooter>&amp;R&amp;"Angsana New,Regular"&amp;13&amp;P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W32"/>
  <sheetViews>
    <sheetView zoomScale="70" zoomScaleNormal="70" zoomScaleSheetLayoutView="115" workbookViewId="0" topLeftCell="A3">
      <selection activeCell="AA15" sqref="AA15"/>
    </sheetView>
  </sheetViews>
  <sheetFormatPr defaultColWidth="9.140625" defaultRowHeight="15.75" customHeight="1"/>
  <cols>
    <col min="1" max="1" width="1.1484375" style="4" customWidth="1"/>
    <col min="2" max="2" width="1.421875" style="4" customWidth="1"/>
    <col min="3" max="3" width="28.28125" style="4" customWidth="1"/>
    <col min="4" max="4" width="9.140625" style="1" customWidth="1"/>
    <col min="5" max="5" width="6.57421875" style="3" customWidth="1"/>
    <col min="6" max="6" width="0.9921875" style="2" customWidth="1"/>
    <col min="7" max="7" width="8.8515625" style="3" customWidth="1"/>
    <col min="8" max="8" width="0.85546875" style="2" customWidth="1"/>
    <col min="9" max="9" width="9.57421875" style="3" customWidth="1"/>
    <col min="10" max="10" width="0.85546875" style="2" customWidth="1"/>
    <col min="11" max="11" width="9.7109375" style="3" customWidth="1"/>
    <col min="12" max="12" width="0.85546875" style="2" customWidth="1"/>
    <col min="13" max="13" width="9.421875" style="3" bestFit="1" customWidth="1"/>
    <col min="14" max="14" width="0.85546875" style="3" customWidth="1"/>
    <col min="15" max="15" width="13.7109375" style="3" bestFit="1" customWidth="1"/>
    <col min="16" max="16" width="0.85546875" style="2" customWidth="1"/>
    <col min="17" max="17" width="14.57421875" style="2" customWidth="1"/>
    <col min="18" max="18" width="0.85546875" style="2" customWidth="1"/>
    <col min="19" max="19" width="10.421875" style="2" customWidth="1"/>
    <col min="20" max="20" width="0.85546875" style="2" customWidth="1"/>
    <col min="21" max="21" width="11.00390625" style="3" customWidth="1"/>
    <col min="22" max="22" width="0.85546875" style="2" customWidth="1"/>
    <col min="23" max="23" width="11.28125" style="3" customWidth="1"/>
    <col min="24" max="16384" width="9.140625" style="4" customWidth="1"/>
  </cols>
  <sheetData>
    <row r="1" spans="1:23" s="22" customFormat="1" ht="21.75" customHeight="1">
      <c r="A1" s="21" t="str">
        <f>'6-8'!A1</f>
        <v>บริษัท พลังงานบริสุทธิ์ จำกัด (มหาชน)  </v>
      </c>
      <c r="B1" s="75"/>
      <c r="C1" s="75"/>
      <c r="D1" s="76"/>
      <c r="E1" s="78"/>
      <c r="F1" s="77"/>
      <c r="G1" s="78"/>
      <c r="H1" s="77"/>
      <c r="I1" s="78"/>
      <c r="J1" s="77"/>
      <c r="K1" s="78"/>
      <c r="L1" s="77"/>
      <c r="M1" s="78"/>
      <c r="N1" s="78"/>
      <c r="O1" s="78"/>
      <c r="P1" s="77"/>
      <c r="Q1" s="77"/>
      <c r="R1" s="77"/>
      <c r="S1" s="77"/>
      <c r="T1" s="77"/>
      <c r="U1" s="78"/>
      <c r="V1" s="77"/>
      <c r="W1" s="80"/>
    </row>
    <row r="2" spans="1:23" s="22" customFormat="1" ht="21.75" customHeight="1">
      <c r="A2" s="21" t="s">
        <v>210</v>
      </c>
      <c r="B2" s="75"/>
      <c r="C2" s="75"/>
      <c r="D2" s="76"/>
      <c r="E2" s="78"/>
      <c r="F2" s="77"/>
      <c r="G2" s="78"/>
      <c r="H2" s="77"/>
      <c r="I2" s="78"/>
      <c r="J2" s="77"/>
      <c r="K2" s="78"/>
      <c r="L2" s="77"/>
      <c r="M2" s="78"/>
      <c r="N2" s="78"/>
      <c r="O2" s="78"/>
      <c r="P2" s="77"/>
      <c r="Q2" s="77"/>
      <c r="R2" s="77"/>
      <c r="S2" s="77"/>
      <c r="T2" s="77"/>
      <c r="U2" s="78"/>
      <c r="V2" s="77"/>
      <c r="W2" s="78"/>
    </row>
    <row r="3" spans="1:23" s="22" customFormat="1" ht="21.75" customHeight="1">
      <c r="A3" s="23" t="str">
        <f>9!A3</f>
        <v>สำหรับปีสิ้นสุดวันที่ 31 ธันวาคม พ.ศ. 2559</v>
      </c>
      <c r="B3" s="79"/>
      <c r="C3" s="79"/>
      <c r="D3" s="24"/>
      <c r="E3" s="26"/>
      <c r="F3" s="25"/>
      <c r="G3" s="26"/>
      <c r="H3" s="25"/>
      <c r="I3" s="26"/>
      <c r="J3" s="25"/>
      <c r="K3" s="26"/>
      <c r="L3" s="25"/>
      <c r="M3" s="26"/>
      <c r="N3" s="26"/>
      <c r="O3" s="26"/>
      <c r="P3" s="25"/>
      <c r="Q3" s="25"/>
      <c r="R3" s="25"/>
      <c r="S3" s="25"/>
      <c r="T3" s="25"/>
      <c r="U3" s="26"/>
      <c r="V3" s="25"/>
      <c r="W3" s="26"/>
    </row>
    <row r="4" ht="19.5" customHeight="1"/>
    <row r="5" spans="1:23" s="86" customFormat="1" ht="19.5" customHeight="1">
      <c r="A5" s="81"/>
      <c r="B5" s="82"/>
      <c r="C5" s="82"/>
      <c r="D5" s="83"/>
      <c r="E5" s="83"/>
      <c r="F5" s="82"/>
      <c r="G5" s="84"/>
      <c r="H5" s="85"/>
      <c r="I5" s="84"/>
      <c r="J5" s="85"/>
      <c r="K5" s="84"/>
      <c r="L5" s="85"/>
      <c r="M5" s="84"/>
      <c r="N5" s="85"/>
      <c r="O5" s="84"/>
      <c r="P5" s="85"/>
      <c r="Q5" s="85"/>
      <c r="R5" s="85"/>
      <c r="S5" s="85"/>
      <c r="T5" s="85"/>
      <c r="U5" s="84"/>
      <c r="V5" s="85"/>
      <c r="W5" s="84" t="s">
        <v>168</v>
      </c>
    </row>
    <row r="6" spans="1:23" s="86" customFormat="1" ht="19.5" customHeight="1">
      <c r="A6" s="81"/>
      <c r="B6" s="82"/>
      <c r="C6" s="82"/>
      <c r="D6" s="83"/>
      <c r="E6" s="83"/>
      <c r="F6" s="82"/>
      <c r="G6" s="195" t="s">
        <v>202</v>
      </c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82"/>
      <c r="U6" s="87"/>
      <c r="V6" s="82"/>
      <c r="W6" s="87"/>
    </row>
    <row r="7" spans="4:23" s="86" customFormat="1" ht="19.5" customHeight="1">
      <c r="D7" s="88"/>
      <c r="F7" s="89"/>
      <c r="H7" s="89"/>
      <c r="I7" s="90"/>
      <c r="J7" s="89"/>
      <c r="K7" s="194" t="s">
        <v>18</v>
      </c>
      <c r="L7" s="194"/>
      <c r="M7" s="194"/>
      <c r="O7" s="196" t="s">
        <v>203</v>
      </c>
      <c r="P7" s="196"/>
      <c r="Q7" s="196"/>
      <c r="R7" s="89"/>
      <c r="S7" s="89"/>
      <c r="T7" s="89"/>
      <c r="U7" s="90"/>
      <c r="V7" s="89"/>
      <c r="W7" s="90"/>
    </row>
    <row r="8" spans="4:23" s="86" customFormat="1" ht="19.5" customHeight="1">
      <c r="D8" s="88"/>
      <c r="F8" s="89"/>
      <c r="H8" s="89"/>
      <c r="I8" s="90"/>
      <c r="J8" s="89"/>
      <c r="K8" s="139"/>
      <c r="L8" s="139"/>
      <c r="M8" s="139"/>
      <c r="O8" s="82"/>
      <c r="P8" s="89"/>
      <c r="Q8" s="82" t="s">
        <v>179</v>
      </c>
      <c r="R8" s="89"/>
      <c r="S8" s="89"/>
      <c r="T8" s="89"/>
      <c r="U8" s="90"/>
      <c r="V8" s="89"/>
      <c r="W8" s="90"/>
    </row>
    <row r="9" spans="4:23" s="86" customFormat="1" ht="19.5" customHeight="1">
      <c r="D9" s="88"/>
      <c r="F9" s="89"/>
      <c r="H9" s="89"/>
      <c r="I9" s="90"/>
      <c r="J9" s="89"/>
      <c r="K9" s="139"/>
      <c r="L9" s="139"/>
      <c r="M9" s="139"/>
      <c r="O9" s="82"/>
      <c r="P9" s="89"/>
      <c r="Q9" s="82" t="s">
        <v>180</v>
      </c>
      <c r="R9" s="89"/>
      <c r="S9" s="89"/>
      <c r="T9" s="89"/>
      <c r="U9" s="90"/>
      <c r="V9" s="89"/>
      <c r="W9" s="90"/>
    </row>
    <row r="10" spans="4:23" s="86" customFormat="1" ht="19.5" customHeight="1">
      <c r="D10" s="88"/>
      <c r="E10" s="90"/>
      <c r="F10" s="89"/>
      <c r="G10" s="90"/>
      <c r="H10" s="89"/>
      <c r="I10" s="90"/>
      <c r="J10" s="89"/>
      <c r="O10" s="82" t="s">
        <v>102</v>
      </c>
      <c r="P10" s="89"/>
      <c r="Q10" s="82" t="s">
        <v>178</v>
      </c>
      <c r="R10" s="89"/>
      <c r="S10" s="90" t="s">
        <v>28</v>
      </c>
      <c r="T10" s="89"/>
      <c r="U10" s="90"/>
      <c r="V10" s="89"/>
      <c r="W10" s="90"/>
    </row>
    <row r="11" spans="4:23" s="86" customFormat="1" ht="19.5" customHeight="1">
      <c r="D11" s="88"/>
      <c r="E11" s="91"/>
      <c r="F11" s="89"/>
      <c r="G11" s="91" t="s">
        <v>101</v>
      </c>
      <c r="H11" s="89"/>
      <c r="I11" s="91" t="s">
        <v>26</v>
      </c>
      <c r="J11" s="89"/>
      <c r="K11" s="91" t="s">
        <v>27</v>
      </c>
      <c r="L11" s="89"/>
      <c r="M11" s="90" t="s">
        <v>118</v>
      </c>
      <c r="N11" s="90"/>
      <c r="O11" s="90" t="s">
        <v>91</v>
      </c>
      <c r="P11" s="89"/>
      <c r="Q11" s="82" t="s">
        <v>183</v>
      </c>
      <c r="R11" s="89"/>
      <c r="S11" s="90" t="s">
        <v>211</v>
      </c>
      <c r="T11" s="89"/>
      <c r="U11" s="90" t="s">
        <v>29</v>
      </c>
      <c r="V11" s="89"/>
      <c r="W11" s="90" t="s">
        <v>51</v>
      </c>
    </row>
    <row r="12" spans="4:23" s="86" customFormat="1" ht="19.5" customHeight="1">
      <c r="D12" s="88"/>
      <c r="E12" s="91"/>
      <c r="F12" s="89"/>
      <c r="G12" s="91" t="s">
        <v>30</v>
      </c>
      <c r="H12" s="89"/>
      <c r="I12" s="91" t="s">
        <v>31</v>
      </c>
      <c r="J12" s="89"/>
      <c r="K12" s="91" t="s">
        <v>32</v>
      </c>
      <c r="L12" s="89"/>
      <c r="M12" s="90" t="s">
        <v>46</v>
      </c>
      <c r="N12" s="90"/>
      <c r="O12" s="90" t="s">
        <v>90</v>
      </c>
      <c r="P12" s="89"/>
      <c r="Q12" s="82" t="s">
        <v>181</v>
      </c>
      <c r="R12" s="89"/>
      <c r="S12" s="90" t="s">
        <v>103</v>
      </c>
      <c r="T12" s="89"/>
      <c r="U12" s="90" t="s">
        <v>33</v>
      </c>
      <c r="V12" s="89"/>
      <c r="W12" s="90" t="s">
        <v>196</v>
      </c>
    </row>
    <row r="13" spans="4:23" s="86" customFormat="1" ht="19.5" customHeight="1">
      <c r="D13" s="88"/>
      <c r="E13" s="144" t="s">
        <v>0</v>
      </c>
      <c r="F13" s="89"/>
      <c r="G13" s="108" t="s">
        <v>47</v>
      </c>
      <c r="H13" s="93"/>
      <c r="I13" s="108" t="s">
        <v>47</v>
      </c>
      <c r="J13" s="89"/>
      <c r="K13" s="108" t="s">
        <v>47</v>
      </c>
      <c r="L13" s="93"/>
      <c r="M13" s="108" t="s">
        <v>47</v>
      </c>
      <c r="N13" s="94"/>
      <c r="O13" s="108" t="s">
        <v>47</v>
      </c>
      <c r="P13" s="89"/>
      <c r="Q13" s="108" t="s">
        <v>47</v>
      </c>
      <c r="R13" s="89"/>
      <c r="S13" s="108" t="s">
        <v>47</v>
      </c>
      <c r="T13" s="89"/>
      <c r="U13" s="108" t="s">
        <v>47</v>
      </c>
      <c r="V13" s="89"/>
      <c r="W13" s="108" t="s">
        <v>47</v>
      </c>
    </row>
    <row r="14" spans="4:23" s="86" customFormat="1" ht="4.5" customHeight="1">
      <c r="D14" s="88"/>
      <c r="E14" s="94"/>
      <c r="F14" s="89"/>
      <c r="G14" s="94"/>
      <c r="H14" s="93"/>
      <c r="I14" s="94"/>
      <c r="J14" s="89"/>
      <c r="K14" s="94"/>
      <c r="L14" s="93"/>
      <c r="M14" s="94"/>
      <c r="N14" s="94"/>
      <c r="O14" s="94"/>
      <c r="P14" s="89"/>
      <c r="Q14" s="89"/>
      <c r="R14" s="89"/>
      <c r="S14" s="89"/>
      <c r="T14" s="89"/>
      <c r="U14" s="94"/>
      <c r="V14" s="89"/>
      <c r="W14" s="94"/>
    </row>
    <row r="15" spans="1:23" s="86" customFormat="1" ht="19.5" customHeight="1">
      <c r="A15" s="95" t="s">
        <v>169</v>
      </c>
      <c r="B15" s="95"/>
      <c r="D15" s="88"/>
      <c r="E15" s="124"/>
      <c r="F15" s="92"/>
      <c r="G15" s="124">
        <v>373000000</v>
      </c>
      <c r="H15" s="124"/>
      <c r="I15" s="124">
        <v>3680616000</v>
      </c>
      <c r="J15" s="124"/>
      <c r="K15" s="124">
        <v>37300000</v>
      </c>
      <c r="L15" s="124"/>
      <c r="M15" s="124">
        <v>1849430455</v>
      </c>
      <c r="N15" s="124"/>
      <c r="O15" s="124">
        <v>-46944910</v>
      </c>
      <c r="P15" s="125"/>
      <c r="Q15" s="125">
        <v>0</v>
      </c>
      <c r="R15" s="125"/>
      <c r="S15" s="125">
        <f>SUM(G15:Q15)</f>
        <v>5893401545</v>
      </c>
      <c r="T15" s="125"/>
      <c r="U15" s="124">
        <v>3980947</v>
      </c>
      <c r="V15" s="124"/>
      <c r="W15" s="124">
        <f>SUM(S15:U15)</f>
        <v>5897382492</v>
      </c>
    </row>
    <row r="16" spans="1:23" s="86" customFormat="1" ht="19.5" customHeight="1">
      <c r="A16" s="95" t="s">
        <v>204</v>
      </c>
      <c r="B16" s="97"/>
      <c r="D16" s="96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</row>
    <row r="17" spans="1:23" s="86" customFormat="1" ht="19.5" customHeight="1">
      <c r="A17" s="81" t="s">
        <v>145</v>
      </c>
      <c r="B17" s="97"/>
      <c r="D17" s="96"/>
      <c r="E17" s="145">
        <v>32</v>
      </c>
      <c r="F17" s="92"/>
      <c r="G17" s="92">
        <v>0</v>
      </c>
      <c r="H17" s="92"/>
      <c r="I17" s="92">
        <v>0</v>
      </c>
      <c r="J17" s="92"/>
      <c r="K17" s="92">
        <v>0</v>
      </c>
      <c r="L17" s="92"/>
      <c r="M17" s="92">
        <v>-74600000</v>
      </c>
      <c r="N17" s="92"/>
      <c r="O17" s="92">
        <v>0</v>
      </c>
      <c r="P17" s="92"/>
      <c r="Q17" s="92">
        <v>0</v>
      </c>
      <c r="R17" s="92"/>
      <c r="S17" s="125">
        <f>SUM(G17:Q17)</f>
        <v>-74600000</v>
      </c>
      <c r="T17" s="92"/>
      <c r="U17" s="92">
        <v>0</v>
      </c>
      <c r="V17" s="92"/>
      <c r="W17" s="92">
        <f>SUM(S17:U17)</f>
        <v>-74600000</v>
      </c>
    </row>
    <row r="18" spans="1:23" s="81" customFormat="1" ht="19.5" customHeight="1">
      <c r="A18" s="81" t="s">
        <v>161</v>
      </c>
      <c r="D18" s="98"/>
      <c r="E18" s="92"/>
      <c r="F18" s="99"/>
      <c r="G18" s="128">
        <v>0</v>
      </c>
      <c r="H18" s="128"/>
      <c r="I18" s="128">
        <v>0</v>
      </c>
      <c r="J18" s="128"/>
      <c r="K18" s="128">
        <v>0</v>
      </c>
      <c r="L18" s="128"/>
      <c r="M18" s="128">
        <v>2686922225</v>
      </c>
      <c r="N18" s="128"/>
      <c r="O18" s="128">
        <v>0</v>
      </c>
      <c r="P18" s="128"/>
      <c r="Q18" s="157">
        <v>-779803</v>
      </c>
      <c r="R18" s="128"/>
      <c r="S18" s="125">
        <f>SUM(G18:Q18)</f>
        <v>2686142422</v>
      </c>
      <c r="T18" s="128"/>
      <c r="U18" s="130">
        <v>994110</v>
      </c>
      <c r="V18" s="130"/>
      <c r="W18" s="130">
        <f>SUM(S18:U18)</f>
        <v>2687136532</v>
      </c>
    </row>
    <row r="19" spans="1:23" s="86" customFormat="1" ht="19.5" customHeight="1">
      <c r="A19" s="100" t="s">
        <v>182</v>
      </c>
      <c r="D19" s="96"/>
      <c r="E19" s="128"/>
      <c r="F19" s="99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30"/>
      <c r="W19" s="128"/>
    </row>
    <row r="20" spans="1:23" s="86" customFormat="1" ht="19.5" customHeight="1">
      <c r="A20" s="100"/>
      <c r="B20" s="86" t="s">
        <v>158</v>
      </c>
      <c r="D20" s="96"/>
      <c r="E20" s="128"/>
      <c r="F20" s="99"/>
      <c r="G20" s="127">
        <v>0</v>
      </c>
      <c r="H20" s="128"/>
      <c r="I20" s="127">
        <v>0</v>
      </c>
      <c r="J20" s="128"/>
      <c r="K20" s="127">
        <v>0</v>
      </c>
      <c r="L20" s="128"/>
      <c r="M20" s="127">
        <v>-779803</v>
      </c>
      <c r="N20" s="128"/>
      <c r="O20" s="127">
        <v>0</v>
      </c>
      <c r="P20" s="128"/>
      <c r="Q20" s="127">
        <v>779803</v>
      </c>
      <c r="R20" s="128"/>
      <c r="S20" s="125">
        <f>SUM(G20:Q20)</f>
        <v>0</v>
      </c>
      <c r="T20" s="128"/>
      <c r="U20" s="127">
        <v>0</v>
      </c>
      <c r="V20" s="130"/>
      <c r="W20" s="127">
        <f>S20+U20</f>
        <v>0</v>
      </c>
    </row>
    <row r="21" spans="1:23" s="86" customFormat="1" ht="6" customHeight="1">
      <c r="A21" s="100"/>
      <c r="D21" s="96"/>
      <c r="E21" s="128"/>
      <c r="F21" s="99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52"/>
      <c r="T21" s="128"/>
      <c r="U21" s="130"/>
      <c r="V21" s="130"/>
      <c r="W21" s="130"/>
    </row>
    <row r="22" spans="1:23" s="86" customFormat="1" ht="19.5" customHeight="1" thickBot="1">
      <c r="A22" s="95" t="s">
        <v>156</v>
      </c>
      <c r="D22" s="96"/>
      <c r="E22" s="92"/>
      <c r="F22" s="99"/>
      <c r="G22" s="131">
        <f>SUM(G15:G20)</f>
        <v>373000000</v>
      </c>
      <c r="H22" s="128"/>
      <c r="I22" s="131">
        <f aca="true" t="shared" si="0" ref="I22:U22">SUM(I15:I20)</f>
        <v>3680616000</v>
      </c>
      <c r="J22" s="128"/>
      <c r="K22" s="131">
        <f t="shared" si="0"/>
        <v>37300000</v>
      </c>
      <c r="L22" s="128"/>
      <c r="M22" s="131">
        <f t="shared" si="0"/>
        <v>4460972877</v>
      </c>
      <c r="N22" s="128"/>
      <c r="O22" s="131">
        <f t="shared" si="0"/>
        <v>-46944910</v>
      </c>
      <c r="P22" s="128"/>
      <c r="Q22" s="131">
        <f t="shared" si="0"/>
        <v>0</v>
      </c>
      <c r="R22" s="128"/>
      <c r="S22" s="131">
        <f t="shared" si="0"/>
        <v>8504943967</v>
      </c>
      <c r="T22" s="128"/>
      <c r="U22" s="131">
        <f t="shared" si="0"/>
        <v>4975057</v>
      </c>
      <c r="V22" s="130"/>
      <c r="W22" s="131">
        <f>SUM(W15:W18)</f>
        <v>8509919024</v>
      </c>
    </row>
    <row r="23" spans="4:23" s="86" customFormat="1" ht="19.5" customHeight="1" thickTop="1">
      <c r="D23" s="96"/>
      <c r="E23" s="92"/>
      <c r="F23" s="101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26"/>
      <c r="V23" s="126"/>
      <c r="W23" s="126"/>
    </row>
    <row r="24" spans="1:23" s="86" customFormat="1" ht="19.5" customHeight="1">
      <c r="A24" s="95" t="s">
        <v>170</v>
      </c>
      <c r="B24" s="95"/>
      <c r="D24" s="96"/>
      <c r="E24" s="124"/>
      <c r="F24" s="92"/>
      <c r="G24" s="124">
        <f>G22</f>
        <v>373000000</v>
      </c>
      <c r="H24" s="124"/>
      <c r="I24" s="124">
        <f aca="true" t="shared" si="1" ref="I24:U24">I22</f>
        <v>3680616000</v>
      </c>
      <c r="J24" s="124"/>
      <c r="K24" s="124">
        <f t="shared" si="1"/>
        <v>37300000</v>
      </c>
      <c r="L24" s="124"/>
      <c r="M24" s="124">
        <f t="shared" si="1"/>
        <v>4460972877</v>
      </c>
      <c r="N24" s="124"/>
      <c r="O24" s="124">
        <f t="shared" si="1"/>
        <v>-46944910</v>
      </c>
      <c r="P24" s="124"/>
      <c r="Q24" s="124">
        <f t="shared" si="1"/>
        <v>0</v>
      </c>
      <c r="R24" s="124"/>
      <c r="S24" s="124">
        <f t="shared" si="1"/>
        <v>8504943967</v>
      </c>
      <c r="T24" s="124"/>
      <c r="U24" s="124">
        <f t="shared" si="1"/>
        <v>4975057</v>
      </c>
      <c r="V24" s="125"/>
      <c r="W24" s="124">
        <f>SUM(S24:U24)</f>
        <v>8509919024</v>
      </c>
    </row>
    <row r="25" spans="1:23" s="86" customFormat="1" ht="19.5" customHeight="1">
      <c r="A25" s="95" t="s">
        <v>204</v>
      </c>
      <c r="B25" s="95"/>
      <c r="D25" s="96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</row>
    <row r="26" spans="1:23" s="86" customFormat="1" ht="19.5" customHeight="1">
      <c r="A26" s="81" t="s">
        <v>212</v>
      </c>
      <c r="B26" s="97"/>
      <c r="D26" s="96"/>
      <c r="E26" s="92"/>
      <c r="F26" s="92"/>
      <c r="G26" s="92">
        <v>0</v>
      </c>
      <c r="H26" s="92"/>
      <c r="I26" s="92">
        <v>0</v>
      </c>
      <c r="J26" s="92"/>
      <c r="K26" s="92">
        <v>0</v>
      </c>
      <c r="L26" s="92"/>
      <c r="M26" s="92">
        <v>0</v>
      </c>
      <c r="N26" s="92"/>
      <c r="O26" s="92">
        <v>0</v>
      </c>
      <c r="P26" s="92"/>
      <c r="Q26" s="92">
        <v>0</v>
      </c>
      <c r="R26" s="92"/>
      <c r="S26" s="92">
        <f>SUM(G26:Q26)</f>
        <v>0</v>
      </c>
      <c r="T26" s="92"/>
      <c r="U26" s="92">
        <v>50000</v>
      </c>
      <c r="V26" s="92"/>
      <c r="W26" s="124">
        <f>SUM(S26:U26)</f>
        <v>50000</v>
      </c>
    </row>
    <row r="27" spans="1:23" s="86" customFormat="1" ht="19.5" customHeight="1">
      <c r="A27" s="81" t="s">
        <v>145</v>
      </c>
      <c r="B27" s="97"/>
      <c r="D27" s="96"/>
      <c r="E27" s="145">
        <v>32</v>
      </c>
      <c r="F27" s="92"/>
      <c r="G27" s="92">
        <v>0</v>
      </c>
      <c r="H27" s="92"/>
      <c r="I27" s="92">
        <v>0</v>
      </c>
      <c r="J27" s="92"/>
      <c r="K27" s="92">
        <v>0</v>
      </c>
      <c r="L27" s="92"/>
      <c r="M27" s="92">
        <v>-373000000</v>
      </c>
      <c r="N27" s="92"/>
      <c r="O27" s="92">
        <v>0</v>
      </c>
      <c r="P27" s="92"/>
      <c r="Q27" s="92">
        <v>0</v>
      </c>
      <c r="R27" s="92"/>
      <c r="S27" s="92">
        <f>SUM(G27:Q27)</f>
        <v>-373000000</v>
      </c>
      <c r="T27" s="92"/>
      <c r="U27" s="92">
        <v>0</v>
      </c>
      <c r="V27" s="92"/>
      <c r="W27" s="124">
        <f>SUM(S27:U27)</f>
        <v>-373000000</v>
      </c>
    </row>
    <row r="28" spans="1:23" s="86" customFormat="1" ht="19.5" customHeight="1">
      <c r="A28" s="81" t="s">
        <v>161</v>
      </c>
      <c r="D28" s="96"/>
      <c r="E28" s="92"/>
      <c r="F28" s="101"/>
      <c r="G28" s="127">
        <v>0</v>
      </c>
      <c r="H28" s="128"/>
      <c r="I28" s="127">
        <v>0</v>
      </c>
      <c r="J28" s="128"/>
      <c r="K28" s="127">
        <v>0</v>
      </c>
      <c r="L28" s="128"/>
      <c r="M28" s="127">
        <f>9!F46</f>
        <v>3251506046</v>
      </c>
      <c r="N28" s="128"/>
      <c r="O28" s="127">
        <v>0</v>
      </c>
      <c r="P28" s="128"/>
      <c r="Q28" s="129">
        <v>0</v>
      </c>
      <c r="R28" s="128"/>
      <c r="S28" s="129">
        <f>SUM(G28:Q28)</f>
        <v>3251506046</v>
      </c>
      <c r="T28" s="128"/>
      <c r="U28" s="127">
        <f>9!F47</f>
        <v>980510</v>
      </c>
      <c r="V28" s="128"/>
      <c r="W28" s="146">
        <f>SUM(S28:U28)</f>
        <v>3252486556</v>
      </c>
    </row>
    <row r="29" spans="1:23" s="86" customFormat="1" ht="4.5" customHeight="1">
      <c r="A29" s="100"/>
      <c r="D29" s="96"/>
      <c r="E29" s="128"/>
      <c r="F29" s="99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</row>
    <row r="30" spans="1:23" s="86" customFormat="1" ht="19.5" customHeight="1" thickBot="1">
      <c r="A30" s="95" t="s">
        <v>157</v>
      </c>
      <c r="D30" s="96"/>
      <c r="E30" s="92"/>
      <c r="F30" s="99"/>
      <c r="G30" s="131">
        <f>SUM(G24:G28)</f>
        <v>373000000</v>
      </c>
      <c r="H30" s="92"/>
      <c r="I30" s="131">
        <f>SUM(I24:I28)</f>
        <v>3680616000</v>
      </c>
      <c r="J30" s="92"/>
      <c r="K30" s="131">
        <f>SUM(K24:K28)</f>
        <v>37300000</v>
      </c>
      <c r="L30" s="92"/>
      <c r="M30" s="131">
        <f>SUM(M24:M28)</f>
        <v>7339478923</v>
      </c>
      <c r="N30" s="128"/>
      <c r="O30" s="131">
        <f>SUM(O24:O28)</f>
        <v>-46944910</v>
      </c>
      <c r="P30" s="92"/>
      <c r="Q30" s="131">
        <f>SUM(Q24:Q28)</f>
        <v>0</v>
      </c>
      <c r="R30" s="92"/>
      <c r="S30" s="131">
        <f>SUM(S24:S28)</f>
        <v>11383450013</v>
      </c>
      <c r="T30" s="92"/>
      <c r="U30" s="131">
        <f>SUM(U24:U28)</f>
        <v>6005567</v>
      </c>
      <c r="V30" s="92"/>
      <c r="W30" s="131">
        <f>SUM(W24:W28)</f>
        <v>11389455580</v>
      </c>
    </row>
    <row r="31" spans="1:23" s="86" customFormat="1" ht="11.25" customHeight="1" thickTop="1">
      <c r="A31" s="95"/>
      <c r="D31" s="96"/>
      <c r="E31" s="92"/>
      <c r="F31" s="99"/>
      <c r="G31" s="128"/>
      <c r="H31" s="92"/>
      <c r="I31" s="128"/>
      <c r="J31" s="92"/>
      <c r="K31" s="128"/>
      <c r="L31" s="92"/>
      <c r="M31" s="128"/>
      <c r="N31" s="128"/>
      <c r="O31" s="128"/>
      <c r="P31" s="92"/>
      <c r="Q31" s="128"/>
      <c r="R31" s="92"/>
      <c r="S31" s="128"/>
      <c r="T31" s="92"/>
      <c r="U31" s="128"/>
      <c r="V31" s="92"/>
      <c r="W31" s="128"/>
    </row>
    <row r="32" spans="1:23" s="22" customFormat="1" ht="21.75" customHeight="1">
      <c r="A32" s="27" t="str">
        <f>'6-8'!A42:L42</f>
        <v>หมายเหตุประกอบงบการเงินรวมและงบการเงินเฉพาะกิจการในหน้า 15 ถึง 87 เป็นส่วนหนึ่งของงบการเงินนี้</v>
      </c>
      <c r="B32" s="28"/>
      <c r="C32" s="29"/>
      <c r="D32" s="24"/>
      <c r="E32" s="26"/>
      <c r="F32" s="25"/>
      <c r="G32" s="26"/>
      <c r="H32" s="25"/>
      <c r="I32" s="26"/>
      <c r="J32" s="25"/>
      <c r="K32" s="26"/>
      <c r="L32" s="25"/>
      <c r="M32" s="26"/>
      <c r="N32" s="26"/>
      <c r="O32" s="26"/>
      <c r="P32" s="25"/>
      <c r="Q32" s="25"/>
      <c r="R32" s="25"/>
      <c r="S32" s="25"/>
      <c r="T32" s="25"/>
      <c r="U32" s="30"/>
      <c r="V32" s="25"/>
      <c r="W32" s="26"/>
    </row>
  </sheetData>
  <sheetProtection/>
  <mergeCells count="3">
    <mergeCell ref="K7:M7"/>
    <mergeCell ref="G6:S6"/>
    <mergeCell ref="O7:Q7"/>
  </mergeCells>
  <printOptions/>
  <pageMargins left="0.5" right="0.5" top="0.5" bottom="0.6" header="0.49" footer="0.4"/>
  <pageSetup firstPageNumber="10" useFirstPageNumber="1" horizontalDpi="1200" verticalDpi="1200" orientation="landscape" paperSize="9" scale="90" r:id="rId1"/>
  <headerFooter>
    <oddFooter>&amp;R&amp;"Angsana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36"/>
  <sheetViews>
    <sheetView zoomScale="70" zoomScaleNormal="70" zoomScaleSheetLayoutView="85" zoomScalePageLayoutView="0" workbookViewId="0" topLeftCell="A20">
      <selection activeCell="E49" sqref="E48:E49"/>
    </sheetView>
  </sheetViews>
  <sheetFormatPr defaultColWidth="9.140625" defaultRowHeight="15.75" customHeight="1"/>
  <cols>
    <col min="1" max="2" width="1.7109375" style="32" customWidth="1"/>
    <col min="3" max="3" width="39.7109375" style="32" customWidth="1"/>
    <col min="4" max="4" width="7.421875" style="31" customWidth="1"/>
    <col min="5" max="5" width="1.7109375" style="33" customWidth="1"/>
    <col min="6" max="6" width="11.28125" style="31" customWidth="1"/>
    <col min="7" max="7" width="1.7109375" style="33" customWidth="1"/>
    <col min="8" max="8" width="13.140625" style="32" customWidth="1"/>
    <col min="9" max="9" width="1.7109375" style="32" customWidth="1"/>
    <col min="10" max="10" width="11.7109375" style="33" customWidth="1"/>
    <col min="11" max="11" width="1.7109375" style="33" customWidth="1"/>
    <col min="12" max="12" width="12.421875" style="33" customWidth="1"/>
    <col min="13" max="13" width="1.7109375" style="33" customWidth="1"/>
    <col min="14" max="14" width="22.28125" style="33" customWidth="1"/>
    <col min="15" max="15" width="1.7109375" style="33" customWidth="1"/>
    <col min="16" max="16" width="17.8515625" style="34" customWidth="1"/>
    <col min="17" max="16384" width="9.140625" style="34" customWidth="1"/>
  </cols>
  <sheetData>
    <row r="1" spans="1:16" ht="21.75" customHeight="1">
      <c r="A1" s="21" t="str">
        <f>'10'!A1</f>
        <v>บริษัท พลังงานบริสุทธิ์ จำกัด (มหาชน)  </v>
      </c>
      <c r="B1" s="21"/>
      <c r="C1" s="21"/>
      <c r="H1" s="21"/>
      <c r="I1" s="21"/>
      <c r="J1" s="21"/>
      <c r="K1" s="21"/>
      <c r="L1" s="32"/>
      <c r="P1" s="80"/>
    </row>
    <row r="2" spans="1:16" ht="21.75" customHeight="1">
      <c r="A2" s="21" t="s">
        <v>210</v>
      </c>
      <c r="B2" s="21"/>
      <c r="C2" s="21"/>
      <c r="H2" s="21"/>
      <c r="I2" s="21"/>
      <c r="J2" s="21"/>
      <c r="K2" s="21"/>
      <c r="L2" s="32"/>
      <c r="P2" s="21"/>
    </row>
    <row r="3" spans="1:16" ht="21.75" customHeight="1">
      <c r="A3" s="23" t="str">
        <f>'10'!A3</f>
        <v>สำหรับปีสิ้นสุดวันที่ 31 ธันวาคม พ.ศ. 2559</v>
      </c>
      <c r="B3" s="35"/>
      <c r="C3" s="35"/>
      <c r="D3" s="36"/>
      <c r="E3" s="37"/>
      <c r="F3" s="36"/>
      <c r="G3" s="37"/>
      <c r="H3" s="35"/>
      <c r="I3" s="35"/>
      <c r="J3" s="35"/>
      <c r="K3" s="35"/>
      <c r="L3" s="27"/>
      <c r="M3" s="37"/>
      <c r="N3" s="37"/>
      <c r="O3" s="37"/>
      <c r="P3" s="35"/>
    </row>
    <row r="4" spans="1:16" ht="18.75" customHeight="1">
      <c r="A4" s="21"/>
      <c r="D4" s="132"/>
      <c r="E4" s="133"/>
      <c r="F4" s="7"/>
      <c r="G4" s="133"/>
      <c r="H4" s="7"/>
      <c r="I4" s="7"/>
      <c r="J4" s="133"/>
      <c r="K4" s="133"/>
      <c r="L4" s="7"/>
      <c r="P4" s="7"/>
    </row>
    <row r="5" spans="1:16" ht="15.75" customHeight="1">
      <c r="A5" s="21"/>
      <c r="D5" s="132"/>
      <c r="E5" s="133"/>
      <c r="F5" s="7"/>
      <c r="G5" s="133"/>
      <c r="H5" s="7"/>
      <c r="I5" s="7"/>
      <c r="J5" s="133"/>
      <c r="K5" s="133"/>
      <c r="L5" s="7"/>
      <c r="N5" s="133"/>
      <c r="P5" s="161" t="s">
        <v>194</v>
      </c>
    </row>
    <row r="6" spans="6:16" ht="19.5" customHeight="1">
      <c r="F6" s="197" t="s">
        <v>196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0:16" ht="19.5" customHeight="1">
      <c r="J7" s="187"/>
      <c r="K7" s="187"/>
      <c r="L7" s="187"/>
      <c r="N7" s="162" t="s">
        <v>159</v>
      </c>
      <c r="P7" s="133"/>
    </row>
    <row r="8" spans="10:16" ht="19.5" customHeight="1">
      <c r="J8" s="198" t="s">
        <v>18</v>
      </c>
      <c r="K8" s="198"/>
      <c r="L8" s="198"/>
      <c r="N8" s="163" t="s">
        <v>205</v>
      </c>
      <c r="P8" s="133"/>
    </row>
    <row r="9" spans="10:16" ht="19.5" customHeight="1">
      <c r="J9" s="164"/>
      <c r="K9" s="164"/>
      <c r="L9" s="164"/>
      <c r="N9" s="133" t="s">
        <v>160</v>
      </c>
      <c r="P9" s="133"/>
    </row>
    <row r="10" spans="1:16" ht="19.5" customHeight="1">
      <c r="A10" s="21"/>
      <c r="F10" s="133" t="s">
        <v>25</v>
      </c>
      <c r="G10" s="133"/>
      <c r="H10" s="133"/>
      <c r="I10" s="133"/>
      <c r="J10" s="133" t="s">
        <v>27</v>
      </c>
      <c r="K10" s="133"/>
      <c r="L10" s="133"/>
      <c r="M10" s="133"/>
      <c r="N10" s="133" t="s">
        <v>178</v>
      </c>
      <c r="O10" s="133"/>
      <c r="P10" s="133" t="s">
        <v>51</v>
      </c>
    </row>
    <row r="11" spans="1:16" ht="19.5" customHeight="1">
      <c r="A11" s="21"/>
      <c r="F11" s="133" t="s">
        <v>30</v>
      </c>
      <c r="G11" s="133"/>
      <c r="H11" s="133" t="s">
        <v>34</v>
      </c>
      <c r="I11" s="133"/>
      <c r="J11" s="133" t="s">
        <v>32</v>
      </c>
      <c r="K11" s="133"/>
      <c r="L11" s="133" t="s">
        <v>19</v>
      </c>
      <c r="M11" s="133"/>
      <c r="N11" s="133" t="s">
        <v>158</v>
      </c>
      <c r="O11" s="133"/>
      <c r="P11" s="133" t="s">
        <v>196</v>
      </c>
    </row>
    <row r="12" spans="1:16" ht="19.5" customHeight="1">
      <c r="A12" s="21"/>
      <c r="D12" s="144" t="s">
        <v>0</v>
      </c>
      <c r="F12" s="108" t="s">
        <v>47</v>
      </c>
      <c r="G12" s="134"/>
      <c r="H12" s="108" t="s">
        <v>47</v>
      </c>
      <c r="I12" s="133"/>
      <c r="J12" s="108" t="s">
        <v>47</v>
      </c>
      <c r="K12" s="134"/>
      <c r="L12" s="108" t="s">
        <v>47</v>
      </c>
      <c r="M12" s="133"/>
      <c r="N12" s="108" t="s">
        <v>47</v>
      </c>
      <c r="O12" s="133"/>
      <c r="P12" s="108" t="s">
        <v>47</v>
      </c>
    </row>
    <row r="13" spans="1:10" ht="6" customHeight="1">
      <c r="A13" s="21"/>
      <c r="F13" s="32"/>
      <c r="H13" s="31"/>
      <c r="I13" s="31"/>
      <c r="J13" s="32"/>
    </row>
    <row r="14" spans="1:16" ht="19.5" customHeight="1">
      <c r="A14" s="21" t="s">
        <v>169</v>
      </c>
      <c r="B14" s="135"/>
      <c r="F14" s="34">
        <v>373000000</v>
      </c>
      <c r="G14" s="34"/>
      <c r="H14" s="34">
        <v>3680616000</v>
      </c>
      <c r="I14" s="34"/>
      <c r="J14" s="34">
        <v>37300000</v>
      </c>
      <c r="K14" s="34"/>
      <c r="L14" s="34">
        <v>1476144256</v>
      </c>
      <c r="M14" s="34"/>
      <c r="N14" s="92">
        <v>0</v>
      </c>
      <c r="O14" s="34"/>
      <c r="P14" s="34">
        <f>SUM(F14:N14)</f>
        <v>5567060256</v>
      </c>
    </row>
    <row r="15" spans="1:15" ht="19.5" customHeight="1">
      <c r="A15" s="21" t="s">
        <v>204</v>
      </c>
      <c r="B15" s="135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6" ht="19.5" customHeight="1">
      <c r="A16" s="32" t="s">
        <v>145</v>
      </c>
      <c r="B16" s="135"/>
      <c r="D16" s="31">
        <v>32</v>
      </c>
      <c r="F16" s="92">
        <v>0</v>
      </c>
      <c r="G16" s="34"/>
      <c r="H16" s="92">
        <v>0</v>
      </c>
      <c r="I16" s="34"/>
      <c r="J16" s="92">
        <v>0</v>
      </c>
      <c r="K16" s="34"/>
      <c r="L16" s="34">
        <v>-74600000</v>
      </c>
      <c r="M16" s="34"/>
      <c r="N16" s="92">
        <v>0</v>
      </c>
      <c r="O16" s="34"/>
      <c r="P16" s="34">
        <f>SUM(F16:N16)</f>
        <v>-74600000</v>
      </c>
    </row>
    <row r="17" spans="1:16" ht="19.5" customHeight="1">
      <c r="A17" s="32" t="s">
        <v>171</v>
      </c>
      <c r="B17" s="34"/>
      <c r="F17" s="7">
        <v>0</v>
      </c>
      <c r="G17" s="136"/>
      <c r="H17" s="7">
        <v>0</v>
      </c>
      <c r="I17" s="7"/>
      <c r="J17" s="7">
        <v>0</v>
      </c>
      <c r="L17" s="7">
        <v>2298392397</v>
      </c>
      <c r="N17" s="7">
        <v>-425749</v>
      </c>
      <c r="P17" s="34">
        <f>SUM(F17:N17)</f>
        <v>2297966648</v>
      </c>
    </row>
    <row r="18" spans="1:3" ht="20.25" customHeight="1">
      <c r="A18" s="158" t="s">
        <v>182</v>
      </c>
      <c r="B18" s="22"/>
      <c r="C18" s="22"/>
    </row>
    <row r="19" spans="1:16" ht="20.25" customHeight="1">
      <c r="A19" s="158"/>
      <c r="B19" s="22" t="s">
        <v>158</v>
      </c>
      <c r="C19" s="22"/>
      <c r="F19" s="5">
        <v>0</v>
      </c>
      <c r="G19" s="136"/>
      <c r="H19" s="5">
        <v>0</v>
      </c>
      <c r="I19" s="136"/>
      <c r="J19" s="5">
        <v>0</v>
      </c>
      <c r="K19" s="136"/>
      <c r="L19" s="5">
        <v>-425749</v>
      </c>
      <c r="M19" s="136"/>
      <c r="N19" s="5">
        <v>425749</v>
      </c>
      <c r="O19" s="136"/>
      <c r="P19" s="127">
        <f>SUM(F19:N19)</f>
        <v>0</v>
      </c>
    </row>
    <row r="20" spans="6:16" ht="6" customHeight="1">
      <c r="F20" s="7"/>
      <c r="G20" s="136"/>
      <c r="H20" s="7"/>
      <c r="I20" s="136"/>
      <c r="J20" s="7"/>
      <c r="K20" s="136"/>
      <c r="L20" s="7"/>
      <c r="M20" s="136"/>
      <c r="N20" s="136"/>
      <c r="O20" s="136"/>
      <c r="P20" s="7"/>
    </row>
    <row r="21" spans="1:16" ht="19.5" customHeight="1" thickBot="1">
      <c r="A21" s="21" t="s">
        <v>156</v>
      </c>
      <c r="F21" s="137">
        <f>SUM(F14:F19)</f>
        <v>373000000</v>
      </c>
      <c r="G21" s="136"/>
      <c r="H21" s="137">
        <f>SUM(H14:H19)</f>
        <v>3680616000</v>
      </c>
      <c r="I21" s="136"/>
      <c r="J21" s="137">
        <f>SUM(J14:J19)</f>
        <v>37300000</v>
      </c>
      <c r="K21" s="136"/>
      <c r="L21" s="137">
        <f>SUM(L14:L19)</f>
        <v>3699510904</v>
      </c>
      <c r="M21" s="136"/>
      <c r="N21" s="137">
        <f>SUM(N14:N19)</f>
        <v>0</v>
      </c>
      <c r="O21" s="136"/>
      <c r="P21" s="137">
        <f>SUM(P14:P19)</f>
        <v>7790426904</v>
      </c>
    </row>
    <row r="22" spans="1:16" ht="19.5" customHeight="1" thickTop="1">
      <c r="A22" s="21"/>
      <c r="F22" s="7"/>
      <c r="G22" s="136"/>
      <c r="H22" s="7"/>
      <c r="I22" s="136"/>
      <c r="J22" s="7"/>
      <c r="K22" s="136"/>
      <c r="L22" s="7"/>
      <c r="M22" s="136"/>
      <c r="N22" s="154"/>
      <c r="O22" s="136"/>
      <c r="P22" s="7"/>
    </row>
    <row r="23" spans="1:15" ht="19.5" customHeight="1">
      <c r="A23" s="21" t="s">
        <v>170</v>
      </c>
      <c r="B23" s="135"/>
      <c r="F23" s="34"/>
      <c r="G23" s="34"/>
      <c r="H23" s="34"/>
      <c r="I23" s="34"/>
      <c r="J23" s="34"/>
      <c r="K23" s="34"/>
      <c r="L23" s="34"/>
      <c r="M23" s="34"/>
      <c r="N23" s="153"/>
      <c r="O23" s="34"/>
    </row>
    <row r="24" spans="1:16" ht="19.5" customHeight="1">
      <c r="A24" s="138" t="s">
        <v>134</v>
      </c>
      <c r="B24" s="135"/>
      <c r="F24" s="34">
        <v>373000000</v>
      </c>
      <c r="G24" s="34"/>
      <c r="H24" s="34">
        <v>3680616000</v>
      </c>
      <c r="I24" s="34"/>
      <c r="J24" s="34">
        <v>37300000</v>
      </c>
      <c r="K24" s="34"/>
      <c r="L24" s="34">
        <v>3682331045</v>
      </c>
      <c r="M24" s="34"/>
      <c r="N24" s="92">
        <v>0</v>
      </c>
      <c r="O24" s="34"/>
      <c r="P24" s="34">
        <f>SUM(F24:N24)</f>
        <v>7773247045</v>
      </c>
    </row>
    <row r="25" spans="1:16" ht="19.5" customHeight="1">
      <c r="A25" s="138" t="s">
        <v>135</v>
      </c>
      <c r="B25" s="135"/>
      <c r="D25" s="31">
        <v>3</v>
      </c>
      <c r="F25" s="5">
        <v>0</v>
      </c>
      <c r="G25" s="136"/>
      <c r="H25" s="5">
        <v>0</v>
      </c>
      <c r="I25" s="7"/>
      <c r="J25" s="5">
        <v>0</v>
      </c>
      <c r="L25" s="5">
        <v>17179859</v>
      </c>
      <c r="N25" s="5">
        <v>0</v>
      </c>
      <c r="P25" s="5">
        <f>SUM(F25:N25)</f>
        <v>17179859</v>
      </c>
    </row>
    <row r="26" spans="6:16" ht="6" customHeight="1">
      <c r="F26" s="7"/>
      <c r="G26" s="136"/>
      <c r="H26" s="7"/>
      <c r="I26" s="136"/>
      <c r="J26" s="7"/>
      <c r="K26" s="136"/>
      <c r="L26" s="7"/>
      <c r="M26" s="136"/>
      <c r="N26" s="136"/>
      <c r="O26" s="136"/>
      <c r="P26" s="7"/>
    </row>
    <row r="27" spans="1:16" ht="19.5" customHeight="1">
      <c r="A27" s="138" t="s">
        <v>136</v>
      </c>
      <c r="B27" s="135"/>
      <c r="F27" s="34">
        <f>SUM(F24:F26)</f>
        <v>373000000</v>
      </c>
      <c r="G27" s="34"/>
      <c r="H27" s="34">
        <f>SUM(H24:H26)</f>
        <v>3680616000</v>
      </c>
      <c r="I27" s="34"/>
      <c r="J27" s="34">
        <f>SUM(J24:J26)</f>
        <v>37300000</v>
      </c>
      <c r="K27" s="34"/>
      <c r="L27" s="34">
        <f>SUM(L24:L26)</f>
        <v>3699510904</v>
      </c>
      <c r="M27" s="34"/>
      <c r="N27" s="92">
        <f>SUM(N24:N25)</f>
        <v>0</v>
      </c>
      <c r="O27" s="34"/>
      <c r="P27" s="34">
        <f>SUM(P24:P25)</f>
        <v>7790426904</v>
      </c>
    </row>
    <row r="28" spans="1:16" ht="19.5" customHeight="1">
      <c r="A28" s="21" t="s">
        <v>204</v>
      </c>
      <c r="F28" s="7"/>
      <c r="G28" s="136"/>
      <c r="H28" s="7"/>
      <c r="I28" s="136"/>
      <c r="J28" s="7"/>
      <c r="K28" s="136"/>
      <c r="L28" s="7"/>
      <c r="M28" s="136"/>
      <c r="N28" s="136"/>
      <c r="O28" s="136"/>
      <c r="P28" s="7"/>
    </row>
    <row r="29" spans="1:16" ht="19.5" customHeight="1">
      <c r="A29" s="32" t="s">
        <v>145</v>
      </c>
      <c r="D29" s="31">
        <v>32</v>
      </c>
      <c r="F29" s="7">
        <v>0</v>
      </c>
      <c r="G29" s="136"/>
      <c r="H29" s="7">
        <v>0</v>
      </c>
      <c r="I29" s="136"/>
      <c r="J29" s="7">
        <v>0</v>
      </c>
      <c r="K29" s="136"/>
      <c r="L29" s="7">
        <v>-373000000</v>
      </c>
      <c r="M29" s="136"/>
      <c r="N29" s="92">
        <v>0</v>
      </c>
      <c r="O29" s="136"/>
      <c r="P29" s="7">
        <f>SUM(F29:N29)</f>
        <v>-373000000</v>
      </c>
    </row>
    <row r="30" spans="1:16" ht="19.5" customHeight="1">
      <c r="A30" s="32" t="s">
        <v>161</v>
      </c>
      <c r="B30" s="34"/>
      <c r="F30" s="5">
        <v>0</v>
      </c>
      <c r="G30" s="136"/>
      <c r="H30" s="5">
        <v>0</v>
      </c>
      <c r="I30" s="7"/>
      <c r="J30" s="5">
        <v>0</v>
      </c>
      <c r="L30" s="5">
        <f>9!J49</f>
        <v>2103367888</v>
      </c>
      <c r="N30" s="5">
        <v>0</v>
      </c>
      <c r="P30" s="5">
        <f>SUM(F30:N30)</f>
        <v>2103367888</v>
      </c>
    </row>
    <row r="31" spans="6:16" ht="6" customHeight="1">
      <c r="F31" s="7"/>
      <c r="G31" s="136"/>
      <c r="H31" s="7"/>
      <c r="I31" s="136"/>
      <c r="J31" s="7"/>
      <c r="K31" s="136"/>
      <c r="L31" s="7"/>
      <c r="M31" s="136"/>
      <c r="N31" s="136"/>
      <c r="O31" s="136"/>
      <c r="P31" s="7"/>
    </row>
    <row r="32" spans="1:16" ht="19.5" customHeight="1" thickBot="1">
      <c r="A32" s="21" t="s">
        <v>157</v>
      </c>
      <c r="F32" s="137">
        <f>SUM(F27:F30)</f>
        <v>373000000</v>
      </c>
      <c r="G32" s="136"/>
      <c r="H32" s="137">
        <f>SUM(H27:H30)</f>
        <v>3680616000</v>
      </c>
      <c r="I32" s="136"/>
      <c r="J32" s="137">
        <f>SUM(J27:J30)</f>
        <v>37300000</v>
      </c>
      <c r="K32" s="136"/>
      <c r="L32" s="137">
        <f>SUM(L27:L30)</f>
        <v>5429878792</v>
      </c>
      <c r="M32" s="136"/>
      <c r="N32" s="137">
        <f>SUM(N27:N30)</f>
        <v>0</v>
      </c>
      <c r="O32" s="136"/>
      <c r="P32" s="137">
        <f>SUM(P27:P30)</f>
        <v>9520794792</v>
      </c>
    </row>
    <row r="33" spans="1:16" ht="22.5" customHeight="1" thickTop="1">
      <c r="A33" s="21"/>
      <c r="F33" s="7"/>
      <c r="G33" s="136"/>
      <c r="H33" s="7"/>
      <c r="I33" s="136"/>
      <c r="J33" s="7"/>
      <c r="K33" s="136"/>
      <c r="L33" s="7"/>
      <c r="M33" s="136"/>
      <c r="N33" s="7"/>
      <c r="O33" s="136"/>
      <c r="P33" s="7"/>
    </row>
    <row r="34" spans="1:16" ht="21" customHeight="1">
      <c r="A34" s="21"/>
      <c r="F34" s="7"/>
      <c r="G34" s="136"/>
      <c r="H34" s="7"/>
      <c r="I34" s="136"/>
      <c r="J34" s="7"/>
      <c r="K34" s="136"/>
      <c r="L34" s="7"/>
      <c r="M34" s="136"/>
      <c r="N34" s="7"/>
      <c r="O34" s="136"/>
      <c r="P34" s="7"/>
    </row>
    <row r="35" spans="1:16" ht="21" customHeight="1">
      <c r="A35" s="21"/>
      <c r="F35" s="7"/>
      <c r="G35" s="136"/>
      <c r="H35" s="7"/>
      <c r="I35" s="136"/>
      <c r="J35" s="7"/>
      <c r="K35" s="136"/>
      <c r="L35" s="7"/>
      <c r="M35" s="136"/>
      <c r="N35" s="7"/>
      <c r="O35" s="136"/>
      <c r="P35" s="7"/>
    </row>
    <row r="36" spans="1:16" ht="21.75" customHeight="1">
      <c r="A36" s="27" t="str">
        <f>'10'!A32</f>
        <v>หมายเหตุประกอบงบการเงินรวมและงบการเงินเฉพาะกิจการในหน้า 15 ถึง 87 เป็นส่วนหนึ่งของงบการเงินนี้</v>
      </c>
      <c r="B36" s="27"/>
      <c r="C36" s="27"/>
      <c r="D36" s="3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</sheetData>
  <sheetProtection/>
  <mergeCells count="2">
    <mergeCell ref="F6:P6"/>
    <mergeCell ref="J8:L8"/>
  </mergeCells>
  <printOptions/>
  <pageMargins left="1.2" right="1.2" top="0.5" bottom="0.6" header="0.49" footer="0.4"/>
  <pageSetup firstPageNumber="11" useFirstPageNumber="1" fitToHeight="0" fitToWidth="0" horizontalDpi="1200" verticalDpi="1200" orientation="landscape" paperSize="9" scale="80" r:id="rId1"/>
  <headerFooter>
    <oddFooter>&amp;R&amp;"Angsana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49"/>
  <sheetViews>
    <sheetView tabSelected="1" zoomScale="110" zoomScaleNormal="110" zoomScaleSheetLayoutView="100" zoomScalePageLayoutView="0" workbookViewId="0" topLeftCell="A144">
      <selection activeCell="F155" sqref="F155"/>
    </sheetView>
  </sheetViews>
  <sheetFormatPr defaultColWidth="9.140625" defaultRowHeight="15.75" customHeight="1"/>
  <cols>
    <col min="1" max="2" width="1.7109375" style="8" customWidth="1"/>
    <col min="3" max="3" width="34.57421875" style="8" customWidth="1"/>
    <col min="4" max="4" width="4.57421875" style="12" customWidth="1"/>
    <col min="5" max="5" width="0.85546875" style="8" customWidth="1"/>
    <col min="6" max="6" width="12.7109375" style="13" customWidth="1"/>
    <col min="7" max="7" width="0.85546875" style="8" customWidth="1"/>
    <col min="8" max="8" width="12.7109375" style="13" customWidth="1"/>
    <col min="9" max="9" width="0.85546875" style="12" customWidth="1"/>
    <col min="10" max="10" width="12.7109375" style="13" customWidth="1"/>
    <col min="11" max="11" width="0.85546875" style="8" customWidth="1"/>
    <col min="12" max="12" width="12.7109375" style="13" customWidth="1"/>
    <col min="13" max="16384" width="9.140625" style="10" customWidth="1"/>
  </cols>
  <sheetData>
    <row r="1" spans="1:12" ht="21.75" customHeight="1">
      <c r="A1" s="9" t="str">
        <f>'6-8'!A1</f>
        <v>บริษัท พลังงานบริสุทธิ์ จำกัด (มหาชน)  </v>
      </c>
      <c r="B1" s="9"/>
      <c r="C1" s="9"/>
      <c r="G1" s="14"/>
      <c r="I1" s="15"/>
      <c r="K1" s="14"/>
      <c r="L1" s="80"/>
    </row>
    <row r="2" spans="1:11" ht="21.75" customHeight="1">
      <c r="A2" s="9" t="s">
        <v>60</v>
      </c>
      <c r="B2" s="9"/>
      <c r="C2" s="9"/>
      <c r="G2" s="14"/>
      <c r="I2" s="15"/>
      <c r="K2" s="14"/>
    </row>
    <row r="3" spans="1:12" ht="21.75" customHeight="1">
      <c r="A3" s="6" t="str">
        <f>9!A3</f>
        <v>สำหรับปีสิ้นสุดวันที่ 31 ธันวาคม พ.ศ. 2559</v>
      </c>
      <c r="B3" s="6"/>
      <c r="C3" s="6"/>
      <c r="D3" s="16"/>
      <c r="E3" s="11"/>
      <c r="F3" s="17"/>
      <c r="G3" s="18"/>
      <c r="H3" s="17"/>
      <c r="I3" s="19"/>
      <c r="J3" s="17"/>
      <c r="K3" s="18"/>
      <c r="L3" s="17"/>
    </row>
    <row r="4" spans="7:11" ht="18" customHeight="1">
      <c r="G4" s="14"/>
      <c r="I4" s="15"/>
      <c r="K4" s="14"/>
    </row>
    <row r="5" spans="2:12" s="102" customFormat="1" ht="18" customHeight="1">
      <c r="B5" s="103"/>
      <c r="C5" s="103"/>
      <c r="D5" s="104"/>
      <c r="E5" s="105"/>
      <c r="F5" s="106"/>
      <c r="G5" s="107"/>
      <c r="H5" s="108" t="s">
        <v>164</v>
      </c>
      <c r="I5" s="109"/>
      <c r="J5" s="106"/>
      <c r="K5" s="107"/>
      <c r="L5" s="108" t="s">
        <v>194</v>
      </c>
    </row>
    <row r="6" spans="2:12" s="102" customFormat="1" ht="18" customHeight="1">
      <c r="B6" s="103"/>
      <c r="C6" s="103"/>
      <c r="D6" s="104"/>
      <c r="E6" s="105"/>
      <c r="F6" s="115"/>
      <c r="G6" s="109"/>
      <c r="H6" s="140"/>
      <c r="I6" s="109"/>
      <c r="J6" s="115"/>
      <c r="K6" s="109"/>
      <c r="L6" s="147" t="s">
        <v>126</v>
      </c>
    </row>
    <row r="7" spans="1:12" s="102" customFormat="1" ht="18" customHeight="1">
      <c r="A7" s="103"/>
      <c r="B7" s="103"/>
      <c r="C7" s="103"/>
      <c r="D7" s="110"/>
      <c r="E7" s="105"/>
      <c r="F7" s="147" t="s">
        <v>73</v>
      </c>
      <c r="G7" s="148"/>
      <c r="H7" s="147" t="s">
        <v>41</v>
      </c>
      <c r="I7" s="149"/>
      <c r="J7" s="147" t="s">
        <v>73</v>
      </c>
      <c r="K7" s="148"/>
      <c r="L7" s="147" t="s">
        <v>41</v>
      </c>
    </row>
    <row r="8" spans="1:12" s="102" customFormat="1" ht="18" customHeight="1">
      <c r="A8" s="103"/>
      <c r="B8" s="103"/>
      <c r="C8" s="103"/>
      <c r="D8" s="110"/>
      <c r="E8" s="105"/>
      <c r="F8" s="108" t="s">
        <v>47</v>
      </c>
      <c r="G8" s="112"/>
      <c r="H8" s="108" t="s">
        <v>47</v>
      </c>
      <c r="I8" s="113"/>
      <c r="J8" s="108" t="s">
        <v>47</v>
      </c>
      <c r="K8" s="112"/>
      <c r="L8" s="108" t="s">
        <v>47</v>
      </c>
    </row>
    <row r="9" spans="1:12" s="102" customFormat="1" ht="18" customHeight="1">
      <c r="A9" s="105" t="s">
        <v>35</v>
      </c>
      <c r="B9" s="103"/>
      <c r="C9" s="103"/>
      <c r="D9" s="114"/>
      <c r="E9" s="103"/>
      <c r="F9" s="115"/>
      <c r="G9" s="141"/>
      <c r="H9" s="115"/>
      <c r="I9" s="142"/>
      <c r="J9" s="115"/>
      <c r="K9" s="141"/>
      <c r="L9" s="115"/>
    </row>
    <row r="10" spans="1:12" s="102" customFormat="1" ht="18" customHeight="1">
      <c r="A10" s="103" t="s">
        <v>172</v>
      </c>
      <c r="B10" s="103"/>
      <c r="C10" s="103"/>
      <c r="D10" s="114"/>
      <c r="E10" s="103"/>
      <c r="F10" s="150">
        <v>3246984585</v>
      </c>
      <c r="G10" s="151"/>
      <c r="H10" s="150">
        <v>2716237045</v>
      </c>
      <c r="I10" s="116"/>
      <c r="J10" s="150">
        <v>2098214569</v>
      </c>
      <c r="K10" s="151"/>
      <c r="L10" s="150">
        <v>2317389553</v>
      </c>
    </row>
    <row r="11" spans="1:12" s="102" customFormat="1" ht="18" customHeight="1">
      <c r="A11" s="103" t="s">
        <v>130</v>
      </c>
      <c r="B11" s="103"/>
      <c r="C11" s="103"/>
      <c r="D11" s="114"/>
      <c r="E11" s="103"/>
      <c r="F11" s="150"/>
      <c r="G11" s="151"/>
      <c r="H11" s="150"/>
      <c r="I11" s="116"/>
      <c r="J11" s="150"/>
      <c r="K11" s="151"/>
      <c r="L11" s="150"/>
    </row>
    <row r="12" spans="1:12" s="102" customFormat="1" ht="18" customHeight="1">
      <c r="A12" s="103" t="s">
        <v>36</v>
      </c>
      <c r="B12" s="103"/>
      <c r="C12" s="103"/>
      <c r="D12" s="114"/>
      <c r="E12" s="103"/>
      <c r="F12" s="150"/>
      <c r="G12" s="151"/>
      <c r="H12" s="150"/>
      <c r="I12" s="116"/>
      <c r="J12" s="150"/>
      <c r="K12" s="151"/>
      <c r="L12" s="150"/>
    </row>
    <row r="13" spans="1:12" s="102" customFormat="1" ht="18" customHeight="1">
      <c r="A13" s="103" t="s">
        <v>9</v>
      </c>
      <c r="B13" s="117" t="s">
        <v>37</v>
      </c>
      <c r="C13" s="103"/>
      <c r="D13" s="114"/>
      <c r="E13" s="103"/>
      <c r="F13" s="150">
        <v>1115587513</v>
      </c>
      <c r="G13" s="151"/>
      <c r="H13" s="150">
        <v>735286799</v>
      </c>
      <c r="I13" s="116"/>
      <c r="J13" s="150">
        <v>96709718</v>
      </c>
      <c r="K13" s="151"/>
      <c r="L13" s="150">
        <v>98309226</v>
      </c>
    </row>
    <row r="14" spans="1:12" s="102" customFormat="1" ht="18" customHeight="1">
      <c r="A14" s="103"/>
      <c r="B14" s="117" t="s">
        <v>127</v>
      </c>
      <c r="C14" s="103"/>
      <c r="D14" s="114"/>
      <c r="E14" s="103"/>
      <c r="F14" s="150">
        <v>-3629960</v>
      </c>
      <c r="G14" s="151"/>
      <c r="H14" s="150">
        <v>0</v>
      </c>
      <c r="I14" s="116"/>
      <c r="J14" s="150">
        <v>-3629960</v>
      </c>
      <c r="K14" s="151"/>
      <c r="L14" s="150">
        <v>0</v>
      </c>
    </row>
    <row r="15" spans="1:12" s="102" customFormat="1" ht="18" customHeight="1">
      <c r="A15" s="103"/>
      <c r="B15" s="117" t="s">
        <v>38</v>
      </c>
      <c r="C15" s="103"/>
      <c r="D15" s="114"/>
      <c r="E15" s="103"/>
      <c r="F15" s="150">
        <v>-24003146</v>
      </c>
      <c r="G15" s="151"/>
      <c r="H15" s="150">
        <v>-10172201</v>
      </c>
      <c r="I15" s="116"/>
      <c r="J15" s="150">
        <v>-41095304</v>
      </c>
      <c r="K15" s="151"/>
      <c r="L15" s="150">
        <v>-53647879</v>
      </c>
    </row>
    <row r="16" spans="1:12" s="102" customFormat="1" ht="18" customHeight="1">
      <c r="A16" s="103"/>
      <c r="B16" s="117" t="s">
        <v>146</v>
      </c>
      <c r="C16" s="103"/>
      <c r="D16" s="114"/>
      <c r="E16" s="103"/>
      <c r="F16" s="150">
        <v>0</v>
      </c>
      <c r="G16" s="151"/>
      <c r="H16" s="150">
        <v>0</v>
      </c>
      <c r="I16" s="116"/>
      <c r="J16" s="119">
        <v>-2078860211</v>
      </c>
      <c r="K16" s="151"/>
      <c r="L16" s="150">
        <v>-2058846329</v>
      </c>
    </row>
    <row r="17" spans="1:12" s="102" customFormat="1" ht="18" customHeight="1">
      <c r="A17" s="103"/>
      <c r="B17" s="117" t="s">
        <v>131</v>
      </c>
      <c r="C17" s="103"/>
      <c r="D17" s="114"/>
      <c r="E17" s="103"/>
      <c r="F17" s="150">
        <v>994886746</v>
      </c>
      <c r="G17" s="151"/>
      <c r="H17" s="150">
        <v>646111022</v>
      </c>
      <c r="I17" s="116"/>
      <c r="J17" s="150">
        <v>181536910</v>
      </c>
      <c r="K17" s="151"/>
      <c r="L17" s="150">
        <v>94302192</v>
      </c>
    </row>
    <row r="18" spans="1:12" s="102" customFormat="1" ht="18" customHeight="1">
      <c r="A18" s="103"/>
      <c r="B18" s="117" t="s">
        <v>104</v>
      </c>
      <c r="C18" s="103"/>
      <c r="D18" s="114"/>
      <c r="E18" s="103"/>
      <c r="F18" s="150">
        <v>1539815</v>
      </c>
      <c r="G18" s="151"/>
      <c r="H18" s="150">
        <v>731092</v>
      </c>
      <c r="I18" s="116"/>
      <c r="J18" s="150">
        <v>808738</v>
      </c>
      <c r="K18" s="151"/>
      <c r="L18" s="150">
        <v>538981</v>
      </c>
    </row>
    <row r="19" spans="1:12" s="102" customFormat="1" ht="18" customHeight="1">
      <c r="A19" s="103"/>
      <c r="B19" s="117" t="s">
        <v>192</v>
      </c>
      <c r="C19" s="103"/>
      <c r="D19" s="114"/>
      <c r="E19" s="103"/>
      <c r="F19" s="150"/>
      <c r="G19" s="151"/>
      <c r="H19" s="150"/>
      <c r="I19" s="116"/>
      <c r="J19" s="150"/>
      <c r="K19" s="151"/>
      <c r="L19" s="150"/>
    </row>
    <row r="20" spans="1:12" s="102" customFormat="1" ht="18" customHeight="1">
      <c r="A20" s="103"/>
      <c r="B20" s="117"/>
      <c r="C20" s="103" t="s">
        <v>193</v>
      </c>
      <c r="D20" s="114"/>
      <c r="E20" s="103"/>
      <c r="F20" s="102">
        <v>24650000</v>
      </c>
      <c r="G20" s="151"/>
      <c r="H20" s="150">
        <v>0</v>
      </c>
      <c r="I20" s="116"/>
      <c r="J20" s="150">
        <v>24650000</v>
      </c>
      <c r="K20" s="151"/>
      <c r="L20" s="150">
        <v>0</v>
      </c>
    </row>
    <row r="21" spans="1:12" s="102" customFormat="1" ht="18" customHeight="1">
      <c r="A21" s="103"/>
      <c r="B21" s="117" t="s">
        <v>184</v>
      </c>
      <c r="C21" s="103"/>
      <c r="D21" s="114"/>
      <c r="E21" s="103"/>
      <c r="F21" s="150">
        <v>0</v>
      </c>
      <c r="G21" s="151"/>
      <c r="H21" s="150">
        <v>0</v>
      </c>
      <c r="I21" s="116"/>
      <c r="J21" s="150">
        <v>-1295198</v>
      </c>
      <c r="K21" s="151"/>
      <c r="L21" s="150">
        <v>0</v>
      </c>
    </row>
    <row r="22" spans="1:12" s="102" customFormat="1" ht="18" customHeight="1">
      <c r="A22" s="103"/>
      <c r="B22" s="117" t="s">
        <v>83</v>
      </c>
      <c r="C22" s="103"/>
      <c r="D22" s="114"/>
      <c r="E22" s="103"/>
      <c r="F22" s="150">
        <v>4632892</v>
      </c>
      <c r="G22" s="151"/>
      <c r="H22" s="150">
        <v>5914422</v>
      </c>
      <c r="I22" s="116"/>
      <c r="J22" s="150">
        <v>1</v>
      </c>
      <c r="K22" s="151"/>
      <c r="L22" s="150">
        <v>1655075</v>
      </c>
    </row>
    <row r="23" spans="1:12" s="102" customFormat="1" ht="18" customHeight="1">
      <c r="A23" s="103"/>
      <c r="B23" s="117" t="s">
        <v>185</v>
      </c>
      <c r="C23" s="103"/>
      <c r="D23" s="114"/>
      <c r="E23" s="103"/>
      <c r="F23" s="150">
        <v>12678664</v>
      </c>
      <c r="G23" s="151"/>
      <c r="H23" s="150">
        <v>39091321</v>
      </c>
      <c r="I23" s="116"/>
      <c r="J23" s="150">
        <v>0</v>
      </c>
      <c r="K23" s="151"/>
      <c r="L23" s="150">
        <v>0</v>
      </c>
    </row>
    <row r="24" spans="1:12" s="102" customFormat="1" ht="18" customHeight="1">
      <c r="A24" s="103"/>
      <c r="B24" s="117" t="s">
        <v>142</v>
      </c>
      <c r="C24" s="103"/>
      <c r="D24" s="114"/>
      <c r="E24" s="103"/>
      <c r="F24" s="106">
        <v>0</v>
      </c>
      <c r="G24" s="151"/>
      <c r="H24" s="106">
        <v>0</v>
      </c>
      <c r="I24" s="116"/>
      <c r="J24" s="106">
        <v>-57644541</v>
      </c>
      <c r="K24" s="151"/>
      <c r="L24" s="106">
        <v>-39553469</v>
      </c>
    </row>
    <row r="25" spans="1:12" s="102" customFormat="1" ht="7.5" customHeight="1">
      <c r="A25" s="103"/>
      <c r="B25" s="117"/>
      <c r="C25" s="103"/>
      <c r="D25" s="114"/>
      <c r="E25" s="103"/>
      <c r="F25" s="115"/>
      <c r="G25" s="116"/>
      <c r="H25" s="115"/>
      <c r="I25" s="116"/>
      <c r="J25" s="115"/>
      <c r="K25" s="116"/>
      <c r="L25" s="115"/>
    </row>
    <row r="26" spans="2:5" s="102" customFormat="1" ht="18" customHeight="1">
      <c r="B26" s="103" t="s">
        <v>52</v>
      </c>
      <c r="C26" s="103"/>
      <c r="D26" s="114"/>
      <c r="E26" s="103"/>
    </row>
    <row r="27" spans="1:12" s="102" customFormat="1" ht="18" customHeight="1">
      <c r="A27" s="103"/>
      <c r="B27" s="103"/>
      <c r="C27" s="103" t="s">
        <v>53</v>
      </c>
      <c r="D27" s="114"/>
      <c r="E27" s="103"/>
      <c r="F27" s="115">
        <f>SUM(F10:F24)</f>
        <v>5373327109</v>
      </c>
      <c r="G27" s="141"/>
      <c r="H27" s="115">
        <f>SUM(H10:H24)</f>
        <v>4133199500</v>
      </c>
      <c r="I27" s="141"/>
      <c r="J27" s="115">
        <f>SUM(J10:J24)</f>
        <v>219394722</v>
      </c>
      <c r="K27" s="142"/>
      <c r="L27" s="115">
        <f>SUM(L10:L24)</f>
        <v>360147350</v>
      </c>
    </row>
    <row r="28" spans="1:12" s="102" customFormat="1" ht="18" customHeight="1">
      <c r="A28" s="103"/>
      <c r="B28" s="103" t="s">
        <v>54</v>
      </c>
      <c r="C28" s="103"/>
      <c r="D28" s="110"/>
      <c r="E28" s="105"/>
      <c r="F28" s="118"/>
      <c r="G28" s="112"/>
      <c r="H28" s="118"/>
      <c r="I28" s="113"/>
      <c r="J28" s="118"/>
      <c r="K28" s="112"/>
      <c r="L28" s="118"/>
    </row>
    <row r="29" spans="1:12" s="102" customFormat="1" ht="18" customHeight="1">
      <c r="A29" s="103"/>
      <c r="C29" s="117" t="s">
        <v>125</v>
      </c>
      <c r="D29" s="110"/>
      <c r="E29" s="105"/>
      <c r="F29" s="119">
        <v>-267549022</v>
      </c>
      <c r="G29" s="112"/>
      <c r="H29" s="119">
        <v>-361278605</v>
      </c>
      <c r="I29" s="113"/>
      <c r="J29" s="119">
        <v>-23497207</v>
      </c>
      <c r="K29" s="112"/>
      <c r="L29" s="119">
        <v>-7149808</v>
      </c>
    </row>
    <row r="30" spans="1:12" s="102" customFormat="1" ht="18" customHeight="1">
      <c r="A30" s="103"/>
      <c r="C30" s="117" t="s">
        <v>105</v>
      </c>
      <c r="D30" s="110"/>
      <c r="E30" s="105"/>
      <c r="F30" s="119">
        <v>-187583010</v>
      </c>
      <c r="G30" s="112"/>
      <c r="H30" s="119">
        <v>-268090749</v>
      </c>
      <c r="I30" s="113"/>
      <c r="J30" s="119">
        <v>-60512675</v>
      </c>
      <c r="K30" s="112"/>
      <c r="L30" s="119">
        <v>-40498714</v>
      </c>
    </row>
    <row r="31" spans="1:12" s="102" customFormat="1" ht="18" customHeight="1">
      <c r="A31" s="103"/>
      <c r="C31" s="117" t="s">
        <v>106</v>
      </c>
      <c r="D31" s="110"/>
      <c r="E31" s="105"/>
      <c r="F31" s="119">
        <v>-8128226</v>
      </c>
      <c r="G31" s="112"/>
      <c r="H31" s="119">
        <v>-17733726</v>
      </c>
      <c r="I31" s="113"/>
      <c r="J31" s="119">
        <v>-9320151</v>
      </c>
      <c r="K31" s="112"/>
      <c r="L31" s="119">
        <v>-17733726</v>
      </c>
    </row>
    <row r="32" spans="1:12" s="102" customFormat="1" ht="18" customHeight="1">
      <c r="A32" s="103"/>
      <c r="C32" s="117" t="s">
        <v>109</v>
      </c>
      <c r="D32" s="110"/>
      <c r="E32" s="105"/>
      <c r="F32" s="119">
        <v>13543678</v>
      </c>
      <c r="G32" s="112"/>
      <c r="H32" s="119">
        <v>-54826121</v>
      </c>
      <c r="I32" s="113"/>
      <c r="J32" s="119">
        <v>32360096</v>
      </c>
      <c r="K32" s="112"/>
      <c r="L32" s="119">
        <v>-3197950</v>
      </c>
    </row>
    <row r="33" spans="1:12" s="102" customFormat="1" ht="18" customHeight="1">
      <c r="A33" s="103"/>
      <c r="C33" s="117" t="s">
        <v>132</v>
      </c>
      <c r="D33" s="110"/>
      <c r="E33" s="105"/>
      <c r="F33" s="119">
        <v>-27721105</v>
      </c>
      <c r="G33" s="112"/>
      <c r="H33" s="119">
        <v>5859981</v>
      </c>
      <c r="I33" s="113"/>
      <c r="J33" s="119">
        <v>-25540011</v>
      </c>
      <c r="K33" s="112"/>
      <c r="L33" s="119">
        <v>8694608</v>
      </c>
    </row>
    <row r="34" spans="1:12" s="102" customFormat="1" ht="18" customHeight="1">
      <c r="A34" s="103"/>
      <c r="C34" s="117" t="s">
        <v>107</v>
      </c>
      <c r="D34" s="110"/>
      <c r="E34" s="105"/>
      <c r="F34" s="106">
        <v>91356267</v>
      </c>
      <c r="G34" s="151"/>
      <c r="H34" s="106">
        <v>56419643</v>
      </c>
      <c r="I34" s="116"/>
      <c r="J34" s="106">
        <v>-4209654</v>
      </c>
      <c r="K34" s="151"/>
      <c r="L34" s="106">
        <v>9617730</v>
      </c>
    </row>
    <row r="35" spans="2:12" s="102" customFormat="1" ht="7.5" customHeight="1">
      <c r="B35" s="103"/>
      <c r="C35" s="103"/>
      <c r="D35" s="110"/>
      <c r="E35" s="105"/>
      <c r="F35" s="118"/>
      <c r="G35" s="112"/>
      <c r="H35" s="119"/>
      <c r="I35" s="113"/>
      <c r="J35" s="118"/>
      <c r="K35" s="112"/>
      <c r="L35" s="118"/>
    </row>
    <row r="36" spans="2:12" s="102" customFormat="1" ht="18" customHeight="1">
      <c r="B36" s="103" t="s">
        <v>108</v>
      </c>
      <c r="D36" s="110"/>
      <c r="E36" s="105"/>
      <c r="F36" s="119">
        <f>SUM(F27:F34)</f>
        <v>4987245691</v>
      </c>
      <c r="G36" s="112"/>
      <c r="H36" s="119">
        <f>SUM(H27:H34)</f>
        <v>3493549923</v>
      </c>
      <c r="I36" s="113"/>
      <c r="J36" s="119">
        <f>SUM(J27:J34)</f>
        <v>128675120</v>
      </c>
      <c r="K36" s="112"/>
      <c r="L36" s="119">
        <f>SUM(L27:L34)</f>
        <v>309879490</v>
      </c>
    </row>
    <row r="37" spans="3:12" s="102" customFormat="1" ht="18" customHeight="1">
      <c r="C37" s="117" t="s">
        <v>116</v>
      </c>
      <c r="D37" s="110"/>
      <c r="E37" s="105"/>
      <c r="F37" s="120">
        <v>-35794114</v>
      </c>
      <c r="G37" s="112"/>
      <c r="H37" s="120">
        <v>-37740031</v>
      </c>
      <c r="I37" s="113"/>
      <c r="J37" s="120">
        <v>-10022941</v>
      </c>
      <c r="K37" s="112"/>
      <c r="L37" s="120">
        <v>-23781759</v>
      </c>
    </row>
    <row r="38" spans="2:12" s="102" customFormat="1" ht="7.5" customHeight="1">
      <c r="B38" s="103"/>
      <c r="C38" s="103"/>
      <c r="D38" s="110"/>
      <c r="E38" s="105"/>
      <c r="F38" s="118"/>
      <c r="G38" s="112"/>
      <c r="H38" s="119"/>
      <c r="I38" s="113"/>
      <c r="J38" s="118"/>
      <c r="K38" s="112"/>
      <c r="L38" s="118"/>
    </row>
    <row r="39" spans="1:12" s="102" customFormat="1" ht="18" customHeight="1">
      <c r="A39" s="103"/>
      <c r="B39" s="105" t="s">
        <v>153</v>
      </c>
      <c r="D39" s="110"/>
      <c r="E39" s="105"/>
      <c r="F39" s="120">
        <f>SUM(F36:F37)</f>
        <v>4951451577</v>
      </c>
      <c r="G39" s="112"/>
      <c r="H39" s="120">
        <f>SUM(H36:H37)</f>
        <v>3455809892</v>
      </c>
      <c r="I39" s="113"/>
      <c r="J39" s="120">
        <f>SUM(J36:J37)</f>
        <v>118652179</v>
      </c>
      <c r="K39" s="112"/>
      <c r="L39" s="120">
        <f>SUM(L36:L37)</f>
        <v>286097731</v>
      </c>
    </row>
    <row r="40" spans="1:12" s="102" customFormat="1" ht="18" customHeight="1">
      <c r="A40" s="103"/>
      <c r="B40" s="105"/>
      <c r="D40" s="110"/>
      <c r="E40" s="105"/>
      <c r="F40" s="119"/>
      <c r="G40" s="112"/>
      <c r="H40" s="119"/>
      <c r="I40" s="113"/>
      <c r="J40" s="119"/>
      <c r="K40" s="112"/>
      <c r="L40" s="119"/>
    </row>
    <row r="41" spans="1:12" s="102" customFormat="1" ht="18" customHeight="1">
      <c r="A41" s="103"/>
      <c r="B41" s="105"/>
      <c r="D41" s="110"/>
      <c r="E41" s="105"/>
      <c r="F41" s="119"/>
      <c r="G41" s="112"/>
      <c r="H41" s="119"/>
      <c r="I41" s="113"/>
      <c r="J41" s="119"/>
      <c r="K41" s="112"/>
      <c r="L41" s="119"/>
    </row>
    <row r="42" spans="1:12" s="102" customFormat="1" ht="18" customHeight="1">
      <c r="A42" s="103"/>
      <c r="B42" s="105"/>
      <c r="D42" s="110"/>
      <c r="E42" s="105"/>
      <c r="F42" s="119"/>
      <c r="G42" s="112"/>
      <c r="H42" s="119"/>
      <c r="I42" s="113"/>
      <c r="J42" s="119"/>
      <c r="K42" s="112"/>
      <c r="L42" s="119"/>
    </row>
    <row r="43" spans="2:12" ht="18" customHeight="1">
      <c r="B43" s="9"/>
      <c r="C43" s="10"/>
      <c r="D43" s="165"/>
      <c r="E43" s="9"/>
      <c r="F43" s="71"/>
      <c r="G43" s="60"/>
      <c r="H43" s="71"/>
      <c r="I43" s="61"/>
      <c r="J43" s="71"/>
      <c r="K43" s="60"/>
      <c r="L43" s="71"/>
    </row>
    <row r="44" spans="2:12" ht="18" customHeight="1">
      <c r="B44" s="9"/>
      <c r="C44" s="10"/>
      <c r="D44" s="165"/>
      <c r="E44" s="9"/>
      <c r="F44" s="71"/>
      <c r="G44" s="60"/>
      <c r="H44" s="71"/>
      <c r="I44" s="61"/>
      <c r="J44" s="71"/>
      <c r="K44" s="60"/>
      <c r="L44" s="71"/>
    </row>
    <row r="45" spans="2:12" ht="18" customHeight="1">
      <c r="B45" s="9"/>
      <c r="C45" s="10"/>
      <c r="D45" s="165"/>
      <c r="E45" s="9"/>
      <c r="F45" s="71"/>
      <c r="G45" s="60"/>
      <c r="H45" s="71"/>
      <c r="I45" s="61"/>
      <c r="J45" s="71"/>
      <c r="K45" s="60"/>
      <c r="L45" s="71"/>
    </row>
    <row r="46" spans="2:12" ht="18" customHeight="1">
      <c r="B46" s="9"/>
      <c r="C46" s="10"/>
      <c r="D46" s="165"/>
      <c r="E46" s="9"/>
      <c r="F46" s="71"/>
      <c r="G46" s="60"/>
      <c r="H46" s="71"/>
      <c r="I46" s="61"/>
      <c r="J46" s="71"/>
      <c r="K46" s="60"/>
      <c r="L46" s="71"/>
    </row>
    <row r="47" spans="2:12" ht="18" customHeight="1">
      <c r="B47" s="9"/>
      <c r="C47" s="10"/>
      <c r="D47" s="165"/>
      <c r="E47" s="9"/>
      <c r="F47" s="71"/>
      <c r="G47" s="60"/>
      <c r="H47" s="71"/>
      <c r="I47" s="61"/>
      <c r="J47" s="71"/>
      <c r="K47" s="60"/>
      <c r="L47" s="71"/>
    </row>
    <row r="48" spans="2:12" ht="18" customHeight="1">
      <c r="B48" s="9"/>
      <c r="C48" s="10"/>
      <c r="D48" s="165"/>
      <c r="E48" s="9"/>
      <c r="F48" s="71"/>
      <c r="G48" s="60"/>
      <c r="H48" s="71"/>
      <c r="I48" s="61"/>
      <c r="J48" s="71"/>
      <c r="K48" s="60"/>
      <c r="L48" s="71"/>
    </row>
    <row r="49" spans="2:12" ht="18" customHeight="1">
      <c r="B49" s="9"/>
      <c r="C49" s="10"/>
      <c r="D49" s="165"/>
      <c r="E49" s="9"/>
      <c r="F49" s="71"/>
      <c r="G49" s="60"/>
      <c r="H49" s="71"/>
      <c r="I49" s="61"/>
      <c r="J49" s="71"/>
      <c r="K49" s="60"/>
      <c r="L49" s="71"/>
    </row>
    <row r="50" spans="1:12" ht="21.75" customHeight="1">
      <c r="A50" s="193" t="str">
        <f>'6-8'!A42:L42</f>
        <v>หมายเหตุประกอบงบการเงินรวมและงบการเงินเฉพาะกิจการในหน้า 15 ถึง 87 เป็นส่วนหนึ่งของงบการเงินนี้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</row>
    <row r="51" spans="1:12" ht="21.75" customHeight="1">
      <c r="A51" s="9" t="str">
        <f>A1</f>
        <v>บริษัท พลังงานบริสุทธิ์ จำกัด (มหาชน)  </v>
      </c>
      <c r="B51" s="9"/>
      <c r="C51" s="9"/>
      <c r="G51" s="14"/>
      <c r="I51" s="15"/>
      <c r="K51" s="14"/>
      <c r="L51" s="80"/>
    </row>
    <row r="52" spans="1:11" ht="21.75" customHeight="1">
      <c r="A52" s="9" t="s">
        <v>61</v>
      </c>
      <c r="B52" s="9"/>
      <c r="C52" s="9"/>
      <c r="G52" s="14"/>
      <c r="I52" s="15"/>
      <c r="K52" s="14"/>
    </row>
    <row r="53" spans="1:12" ht="21.75" customHeight="1">
      <c r="A53" s="6" t="str">
        <f>A3</f>
        <v>สำหรับปีสิ้นสุดวันที่ 31 ธันวาคม พ.ศ. 2559</v>
      </c>
      <c r="B53" s="6"/>
      <c r="C53" s="6"/>
      <c r="D53" s="16"/>
      <c r="E53" s="11"/>
      <c r="F53" s="17"/>
      <c r="G53" s="18"/>
      <c r="H53" s="17"/>
      <c r="I53" s="19"/>
      <c r="J53" s="17"/>
      <c r="K53" s="18"/>
      <c r="L53" s="17"/>
    </row>
    <row r="54" spans="7:12" ht="18" customHeight="1">
      <c r="G54" s="14"/>
      <c r="I54" s="15"/>
      <c r="K54" s="14"/>
      <c r="L54" s="10"/>
    </row>
    <row r="55" spans="2:12" s="102" customFormat="1" ht="18" customHeight="1">
      <c r="B55" s="103"/>
      <c r="C55" s="103"/>
      <c r="D55" s="104"/>
      <c r="E55" s="105"/>
      <c r="F55" s="106"/>
      <c r="G55" s="107"/>
      <c r="H55" s="108" t="s">
        <v>164</v>
      </c>
      <c r="I55" s="109"/>
      <c r="J55" s="106"/>
      <c r="K55" s="107"/>
      <c r="L55" s="108" t="s">
        <v>194</v>
      </c>
    </row>
    <row r="56" spans="2:12" s="102" customFormat="1" ht="18" customHeight="1">
      <c r="B56" s="103"/>
      <c r="C56" s="103"/>
      <c r="D56" s="104"/>
      <c r="E56" s="105"/>
      <c r="F56" s="115"/>
      <c r="G56" s="109"/>
      <c r="H56" s="140"/>
      <c r="I56" s="109"/>
      <c r="J56" s="115"/>
      <c r="K56" s="109"/>
      <c r="L56" s="147" t="s">
        <v>126</v>
      </c>
    </row>
    <row r="57" spans="1:12" s="102" customFormat="1" ht="18" customHeight="1">
      <c r="A57" s="103"/>
      <c r="B57" s="103"/>
      <c r="C57" s="103"/>
      <c r="D57" s="104"/>
      <c r="E57" s="105"/>
      <c r="F57" s="147" t="s">
        <v>73</v>
      </c>
      <c r="G57" s="148"/>
      <c r="H57" s="147" t="s">
        <v>41</v>
      </c>
      <c r="I57" s="149"/>
      <c r="J57" s="147" t="s">
        <v>73</v>
      </c>
      <c r="K57" s="148"/>
      <c r="L57" s="147" t="s">
        <v>41</v>
      </c>
    </row>
    <row r="58" spans="1:12" s="102" customFormat="1" ht="18" customHeight="1">
      <c r="A58" s="103"/>
      <c r="B58" s="103"/>
      <c r="C58" s="103"/>
      <c r="D58" s="104"/>
      <c r="E58" s="105"/>
      <c r="F58" s="111" t="s">
        <v>47</v>
      </c>
      <c r="G58" s="112"/>
      <c r="H58" s="111" t="s">
        <v>47</v>
      </c>
      <c r="I58" s="113"/>
      <c r="J58" s="111" t="s">
        <v>47</v>
      </c>
      <c r="K58" s="112"/>
      <c r="L58" s="111" t="s">
        <v>47</v>
      </c>
    </row>
    <row r="59" spans="1:12" s="102" customFormat="1" ht="18" customHeight="1">
      <c r="A59" s="105" t="s">
        <v>39</v>
      </c>
      <c r="B59" s="103"/>
      <c r="C59" s="103"/>
      <c r="D59" s="104"/>
      <c r="E59" s="105"/>
      <c r="F59" s="118"/>
      <c r="G59" s="112"/>
      <c r="H59" s="118"/>
      <c r="I59" s="113"/>
      <c r="J59" s="118"/>
      <c r="K59" s="112"/>
      <c r="L59" s="118"/>
    </row>
    <row r="60" spans="1:12" s="102" customFormat="1" ht="18" customHeight="1">
      <c r="A60" s="103" t="s">
        <v>121</v>
      </c>
      <c r="C60" s="103"/>
      <c r="D60" s="104"/>
      <c r="E60" s="105"/>
      <c r="F60" s="119">
        <v>1039450901</v>
      </c>
      <c r="G60" s="112"/>
      <c r="H60" s="119">
        <v>-1678179336</v>
      </c>
      <c r="I60" s="113"/>
      <c r="J60" s="119">
        <v>-110316</v>
      </c>
      <c r="K60" s="112"/>
      <c r="L60" s="119">
        <v>-19609911</v>
      </c>
    </row>
    <row r="61" spans="1:12" s="102" customFormat="1" ht="18" customHeight="1">
      <c r="A61" s="103" t="s">
        <v>110</v>
      </c>
      <c r="C61" s="103"/>
      <c r="D61" s="104"/>
      <c r="E61" s="105"/>
      <c r="F61" s="119">
        <v>-500000</v>
      </c>
      <c r="G61" s="112"/>
      <c r="H61" s="119">
        <v>-400000</v>
      </c>
      <c r="I61" s="113"/>
      <c r="J61" s="119">
        <v>-770500000</v>
      </c>
      <c r="K61" s="112"/>
      <c r="L61" s="119">
        <v>-234620000</v>
      </c>
    </row>
    <row r="62" spans="1:12" s="102" customFormat="1" ht="18" customHeight="1">
      <c r="A62" s="103" t="s">
        <v>149</v>
      </c>
      <c r="C62" s="103"/>
      <c r="D62" s="143"/>
      <c r="E62" s="105"/>
      <c r="F62" s="119">
        <v>0</v>
      </c>
      <c r="G62" s="112"/>
      <c r="H62" s="119">
        <v>0</v>
      </c>
      <c r="I62" s="113"/>
      <c r="J62" s="119">
        <v>312300000</v>
      </c>
      <c r="K62" s="112"/>
      <c r="L62" s="119">
        <v>661720000</v>
      </c>
    </row>
    <row r="63" spans="1:12" s="102" customFormat="1" ht="18" customHeight="1">
      <c r="A63" s="103" t="s">
        <v>208</v>
      </c>
      <c r="C63" s="103"/>
      <c r="D63" s="143"/>
      <c r="E63" s="105"/>
      <c r="F63" s="119">
        <v>-685908739</v>
      </c>
      <c r="G63" s="112"/>
      <c r="H63" s="119">
        <v>0</v>
      </c>
      <c r="I63" s="113"/>
      <c r="J63" s="119">
        <v>-685908739</v>
      </c>
      <c r="K63" s="112"/>
      <c r="L63" s="119">
        <v>0</v>
      </c>
    </row>
    <row r="64" spans="1:12" s="102" customFormat="1" ht="18" customHeight="1">
      <c r="A64" s="103" t="s">
        <v>139</v>
      </c>
      <c r="C64" s="103"/>
      <c r="D64" s="114"/>
      <c r="E64" s="105"/>
      <c r="F64" s="119">
        <v>0</v>
      </c>
      <c r="G64" s="112"/>
      <c r="H64" s="119">
        <v>0</v>
      </c>
      <c r="I64" s="113"/>
      <c r="J64" s="119">
        <v>-7691600000</v>
      </c>
      <c r="K64" s="112"/>
      <c r="L64" s="119">
        <v>-3110200000</v>
      </c>
    </row>
    <row r="65" spans="1:12" s="102" customFormat="1" ht="18" customHeight="1">
      <c r="A65" s="103" t="s">
        <v>84</v>
      </c>
      <c r="C65" s="103"/>
      <c r="D65" s="114"/>
      <c r="E65" s="105"/>
      <c r="F65" s="119">
        <v>0</v>
      </c>
      <c r="G65" s="112"/>
      <c r="H65" s="119">
        <v>0</v>
      </c>
      <c r="I65" s="113"/>
      <c r="J65" s="119">
        <v>-17936644</v>
      </c>
      <c r="K65" s="112"/>
      <c r="L65" s="119">
        <v>-200126474</v>
      </c>
    </row>
    <row r="66" spans="1:12" s="102" customFormat="1" ht="18" customHeight="1">
      <c r="A66" s="103" t="s">
        <v>111</v>
      </c>
      <c r="C66" s="103"/>
      <c r="D66" s="114"/>
      <c r="E66" s="105"/>
      <c r="F66" s="119">
        <v>0</v>
      </c>
      <c r="G66" s="112"/>
      <c r="H66" s="119">
        <v>0</v>
      </c>
      <c r="I66" s="113"/>
      <c r="J66" s="119">
        <v>28311319</v>
      </c>
      <c r="K66" s="112"/>
      <c r="L66" s="119">
        <v>7875001</v>
      </c>
    </row>
    <row r="67" spans="1:12" s="102" customFormat="1" ht="18" customHeight="1">
      <c r="A67" s="103" t="s">
        <v>71</v>
      </c>
      <c r="C67" s="103"/>
      <c r="D67" s="114"/>
      <c r="E67" s="105"/>
      <c r="F67" s="119">
        <v>-8207789667</v>
      </c>
      <c r="G67" s="112"/>
      <c r="H67" s="119">
        <v>-11474607637</v>
      </c>
      <c r="I67" s="113"/>
      <c r="J67" s="119">
        <v>-16746626</v>
      </c>
      <c r="K67" s="112"/>
      <c r="L67" s="119">
        <v>-34207176</v>
      </c>
    </row>
    <row r="68" spans="1:12" s="102" customFormat="1" ht="18" customHeight="1">
      <c r="A68" s="103" t="s">
        <v>147</v>
      </c>
      <c r="C68" s="103"/>
      <c r="D68" s="114"/>
      <c r="E68" s="105"/>
      <c r="F68" s="119">
        <v>0</v>
      </c>
      <c r="G68" s="112"/>
      <c r="H68" s="119">
        <v>122147776</v>
      </c>
      <c r="I68" s="113"/>
      <c r="J68" s="119">
        <v>0</v>
      </c>
      <c r="K68" s="112"/>
      <c r="L68" s="119">
        <v>3280412</v>
      </c>
    </row>
    <row r="69" spans="1:12" s="102" customFormat="1" ht="18" customHeight="1">
      <c r="A69" s="103" t="s">
        <v>112</v>
      </c>
      <c r="C69" s="103"/>
      <c r="D69" s="114"/>
      <c r="E69" s="105"/>
      <c r="F69" s="119">
        <v>-4157989</v>
      </c>
      <c r="G69" s="112"/>
      <c r="H69" s="119">
        <v>-2519928</v>
      </c>
      <c r="I69" s="113"/>
      <c r="J69" s="119">
        <v>-4053109</v>
      </c>
      <c r="K69" s="112"/>
      <c r="L69" s="119">
        <v>-1896378</v>
      </c>
    </row>
    <row r="70" spans="1:12" s="102" customFormat="1" ht="18" customHeight="1">
      <c r="A70" s="103" t="s">
        <v>143</v>
      </c>
      <c r="C70" s="103"/>
      <c r="D70" s="114"/>
      <c r="E70" s="105"/>
      <c r="F70" s="119">
        <v>0</v>
      </c>
      <c r="G70" s="112"/>
      <c r="H70" s="119">
        <v>112454716</v>
      </c>
      <c r="I70" s="113"/>
      <c r="J70" s="119">
        <v>0</v>
      </c>
      <c r="K70" s="112"/>
      <c r="L70" s="119">
        <v>112454716</v>
      </c>
    </row>
    <row r="71" spans="1:12" s="102" customFormat="1" ht="18" customHeight="1">
      <c r="A71" s="103" t="s">
        <v>148</v>
      </c>
      <c r="C71" s="103"/>
      <c r="D71" s="114"/>
      <c r="E71" s="105"/>
      <c r="F71" s="119">
        <v>0</v>
      </c>
      <c r="G71" s="112"/>
      <c r="H71" s="119">
        <v>0</v>
      </c>
      <c r="I71" s="113"/>
      <c r="J71" s="119">
        <v>0</v>
      </c>
      <c r="K71" s="112"/>
      <c r="L71" s="119">
        <v>340600000</v>
      </c>
    </row>
    <row r="72" spans="1:12" s="102" customFormat="1" ht="18" customHeight="1">
      <c r="A72" s="103" t="s">
        <v>151</v>
      </c>
      <c r="C72" s="103"/>
      <c r="D72" s="114"/>
      <c r="E72" s="105"/>
      <c r="F72" s="119">
        <v>0</v>
      </c>
      <c r="G72" s="112"/>
      <c r="H72" s="119">
        <v>0</v>
      </c>
      <c r="I72" s="113"/>
      <c r="J72" s="119">
        <v>2078860211</v>
      </c>
      <c r="K72" s="112"/>
      <c r="L72" s="119">
        <v>2058846329</v>
      </c>
    </row>
    <row r="73" spans="1:12" s="102" customFormat="1" ht="18" customHeight="1">
      <c r="A73" s="103" t="s">
        <v>113</v>
      </c>
      <c r="C73" s="103"/>
      <c r="D73" s="114"/>
      <c r="E73" s="105"/>
      <c r="F73" s="120">
        <v>23960642</v>
      </c>
      <c r="G73" s="112"/>
      <c r="H73" s="120">
        <v>10038407</v>
      </c>
      <c r="I73" s="113"/>
      <c r="J73" s="120">
        <v>26620578</v>
      </c>
      <c r="K73" s="112"/>
      <c r="L73" s="120">
        <v>4223620</v>
      </c>
    </row>
    <row r="74" spans="1:12" s="102" customFormat="1" ht="7.5" customHeight="1">
      <c r="A74" s="103"/>
      <c r="B74" s="103"/>
      <c r="C74" s="103"/>
      <c r="D74" s="114"/>
      <c r="E74" s="105"/>
      <c r="F74" s="118"/>
      <c r="G74" s="112"/>
      <c r="H74" s="118"/>
      <c r="I74" s="113"/>
      <c r="J74" s="118"/>
      <c r="K74" s="112"/>
      <c r="L74" s="118"/>
    </row>
    <row r="75" spans="1:12" s="102" customFormat="1" ht="18" customHeight="1">
      <c r="A75" s="105" t="s">
        <v>186</v>
      </c>
      <c r="B75" s="103"/>
      <c r="D75" s="114"/>
      <c r="E75" s="105"/>
      <c r="F75" s="120">
        <f>SUM(F60:F73)</f>
        <v>-7834944852</v>
      </c>
      <c r="G75" s="112"/>
      <c r="H75" s="120">
        <f>SUM(H60:H73)</f>
        <v>-12911066002</v>
      </c>
      <c r="I75" s="113"/>
      <c r="J75" s="120">
        <f>SUM(J60:J73)</f>
        <v>-6740763326</v>
      </c>
      <c r="K75" s="112"/>
      <c r="L75" s="120">
        <f>SUM(L60:L73)</f>
        <v>-411659861</v>
      </c>
    </row>
    <row r="76" spans="1:12" s="102" customFormat="1" ht="18" customHeight="1">
      <c r="A76" s="103"/>
      <c r="B76" s="103"/>
      <c r="C76" s="103"/>
      <c r="D76" s="114"/>
      <c r="E76" s="105"/>
      <c r="F76" s="118"/>
      <c r="G76" s="112"/>
      <c r="H76" s="118"/>
      <c r="I76" s="113"/>
      <c r="J76" s="118"/>
      <c r="K76" s="112"/>
      <c r="L76" s="118"/>
    </row>
    <row r="77" spans="1:12" s="102" customFormat="1" ht="18" customHeight="1">
      <c r="A77" s="105" t="s">
        <v>40</v>
      </c>
      <c r="B77" s="103"/>
      <c r="C77" s="103"/>
      <c r="D77" s="114"/>
      <c r="E77" s="105"/>
      <c r="F77" s="118"/>
      <c r="G77" s="112"/>
      <c r="H77" s="119"/>
      <c r="I77" s="113"/>
      <c r="J77" s="118"/>
      <c r="K77" s="112"/>
      <c r="L77" s="119"/>
    </row>
    <row r="78" spans="1:12" s="102" customFormat="1" ht="18" customHeight="1">
      <c r="A78" s="103" t="s">
        <v>85</v>
      </c>
      <c r="B78" s="103"/>
      <c r="C78" s="103"/>
      <c r="D78" s="143"/>
      <c r="E78" s="105"/>
      <c r="F78" s="119">
        <v>0</v>
      </c>
      <c r="G78" s="121"/>
      <c r="H78" s="119">
        <v>0</v>
      </c>
      <c r="I78" s="122"/>
      <c r="J78" s="119">
        <v>0</v>
      </c>
      <c r="K78" s="121"/>
      <c r="L78" s="119">
        <v>314000000</v>
      </c>
    </row>
    <row r="79" spans="1:12" s="102" customFormat="1" ht="18" customHeight="1">
      <c r="A79" s="103" t="s">
        <v>190</v>
      </c>
      <c r="B79" s="103"/>
      <c r="C79" s="103"/>
      <c r="D79" s="143"/>
      <c r="E79" s="105"/>
      <c r="F79" s="119">
        <v>0</v>
      </c>
      <c r="G79" s="121"/>
      <c r="H79" s="119">
        <v>0</v>
      </c>
      <c r="I79" s="122"/>
      <c r="J79" s="119">
        <v>0</v>
      </c>
      <c r="K79" s="121"/>
      <c r="L79" s="119">
        <v>-260000000</v>
      </c>
    </row>
    <row r="80" spans="1:12" s="102" customFormat="1" ht="18" customHeight="1">
      <c r="A80" s="103" t="s">
        <v>63</v>
      </c>
      <c r="B80" s="103"/>
      <c r="C80" s="103"/>
      <c r="D80" s="114"/>
      <c r="E80" s="105"/>
      <c r="F80" s="119">
        <v>4556765379</v>
      </c>
      <c r="G80" s="121"/>
      <c r="H80" s="119">
        <v>4738495624</v>
      </c>
      <c r="I80" s="122"/>
      <c r="J80" s="119">
        <v>4122530490</v>
      </c>
      <c r="K80" s="121"/>
      <c r="L80" s="119">
        <v>4595768896</v>
      </c>
    </row>
    <row r="81" spans="1:12" s="102" customFormat="1" ht="18" customHeight="1">
      <c r="A81" s="103" t="s">
        <v>69</v>
      </c>
      <c r="C81" s="103"/>
      <c r="D81" s="114"/>
      <c r="E81" s="105"/>
      <c r="F81" s="119">
        <v>-5300705083</v>
      </c>
      <c r="G81" s="112"/>
      <c r="H81" s="119">
        <v>-3769877985</v>
      </c>
      <c r="I81" s="113"/>
      <c r="J81" s="119">
        <v>-4718416054</v>
      </c>
      <c r="K81" s="112"/>
      <c r="L81" s="119">
        <v>-3769877985</v>
      </c>
    </row>
    <row r="82" spans="1:12" s="102" customFormat="1" ht="18" customHeight="1">
      <c r="A82" s="103" t="s">
        <v>68</v>
      </c>
      <c r="C82" s="103"/>
      <c r="D82" s="114"/>
      <c r="E82" s="105"/>
      <c r="F82" s="119">
        <v>4630148600</v>
      </c>
      <c r="G82" s="112"/>
      <c r="H82" s="119">
        <v>10259744535</v>
      </c>
      <c r="I82" s="113"/>
      <c r="J82" s="119">
        <v>0</v>
      </c>
      <c r="K82" s="112"/>
      <c r="L82" s="119">
        <v>0</v>
      </c>
    </row>
    <row r="83" spans="1:12" s="102" customFormat="1" ht="18" customHeight="1">
      <c r="A83" s="103" t="s">
        <v>213</v>
      </c>
      <c r="C83" s="103"/>
      <c r="D83" s="114"/>
      <c r="E83" s="105"/>
      <c r="F83" s="119">
        <v>0</v>
      </c>
      <c r="G83" s="112"/>
      <c r="H83" s="119">
        <v>-4831841</v>
      </c>
      <c r="I83" s="113"/>
      <c r="J83" s="119">
        <v>0</v>
      </c>
      <c r="K83" s="112"/>
      <c r="L83" s="119">
        <v>-2966908</v>
      </c>
    </row>
    <row r="84" spans="1:12" s="102" customFormat="1" ht="18" customHeight="1">
      <c r="A84" s="103" t="s">
        <v>70</v>
      </c>
      <c r="C84" s="103"/>
      <c r="D84" s="114"/>
      <c r="E84" s="105"/>
      <c r="F84" s="119">
        <v>-5695955477</v>
      </c>
      <c r="G84" s="112"/>
      <c r="H84" s="119">
        <v>-1007611025</v>
      </c>
      <c r="I84" s="113"/>
      <c r="J84" s="119">
        <v>-12348519</v>
      </c>
      <c r="K84" s="112"/>
      <c r="L84" s="119">
        <v>-585662658</v>
      </c>
    </row>
    <row r="85" spans="1:12" s="102" customFormat="1" ht="18" customHeight="1">
      <c r="A85" s="103" t="s">
        <v>173</v>
      </c>
      <c r="C85" s="103"/>
      <c r="D85" s="114"/>
      <c r="E85" s="105"/>
      <c r="F85" s="119">
        <v>7990400000</v>
      </c>
      <c r="G85" s="112"/>
      <c r="H85" s="119">
        <v>0</v>
      </c>
      <c r="I85" s="113"/>
      <c r="J85" s="119">
        <v>7990400000</v>
      </c>
      <c r="K85" s="112"/>
      <c r="L85" s="119">
        <v>0</v>
      </c>
    </row>
    <row r="86" spans="1:12" s="102" customFormat="1" ht="18" customHeight="1">
      <c r="A86" s="103" t="s">
        <v>119</v>
      </c>
      <c r="C86" s="103"/>
      <c r="D86" s="114"/>
      <c r="E86" s="105"/>
      <c r="F86" s="119">
        <v>-5164999</v>
      </c>
      <c r="G86" s="112"/>
      <c r="H86" s="119">
        <v>0</v>
      </c>
      <c r="I86" s="113"/>
      <c r="J86" s="119">
        <v>-2768446</v>
      </c>
      <c r="K86" s="112"/>
      <c r="L86" s="119">
        <v>0</v>
      </c>
    </row>
    <row r="87" spans="1:12" s="102" customFormat="1" ht="18" customHeight="1">
      <c r="A87" s="103" t="s">
        <v>191</v>
      </c>
      <c r="C87" s="103"/>
      <c r="D87" s="114"/>
      <c r="E87" s="105"/>
      <c r="F87" s="119">
        <v>50000</v>
      </c>
      <c r="G87" s="112"/>
      <c r="H87" s="119">
        <v>0</v>
      </c>
      <c r="I87" s="113"/>
      <c r="J87" s="119">
        <v>0</v>
      </c>
      <c r="K87" s="112"/>
      <c r="L87" s="119">
        <v>0</v>
      </c>
    </row>
    <row r="88" spans="1:12" s="102" customFormat="1" ht="18" customHeight="1">
      <c r="A88" s="103" t="s">
        <v>150</v>
      </c>
      <c r="C88" s="103"/>
      <c r="D88" s="114"/>
      <c r="E88" s="105"/>
      <c r="F88" s="119">
        <v>-373000000</v>
      </c>
      <c r="G88" s="112"/>
      <c r="H88" s="119">
        <v>-74600000</v>
      </c>
      <c r="I88" s="113"/>
      <c r="J88" s="119">
        <v>-373000000</v>
      </c>
      <c r="K88" s="112"/>
      <c r="L88" s="119">
        <v>-74600000</v>
      </c>
    </row>
    <row r="89" spans="1:12" s="102" customFormat="1" ht="18" customHeight="1">
      <c r="A89" s="103" t="s">
        <v>114</v>
      </c>
      <c r="C89" s="103"/>
      <c r="D89" s="114"/>
      <c r="E89" s="105"/>
      <c r="F89" s="120">
        <v>-856117554</v>
      </c>
      <c r="G89" s="112"/>
      <c r="H89" s="120">
        <v>-646059713</v>
      </c>
      <c r="I89" s="113"/>
      <c r="J89" s="120">
        <v>-97465729</v>
      </c>
      <c r="K89" s="112"/>
      <c r="L89" s="120">
        <v>-94565205</v>
      </c>
    </row>
    <row r="90" spans="1:12" s="102" customFormat="1" ht="7.5" customHeight="1">
      <c r="A90" s="103"/>
      <c r="B90" s="103"/>
      <c r="C90" s="103"/>
      <c r="D90" s="114"/>
      <c r="E90" s="105"/>
      <c r="F90" s="119"/>
      <c r="G90" s="112"/>
      <c r="H90" s="118"/>
      <c r="I90" s="113"/>
      <c r="J90" s="119"/>
      <c r="K90" s="112"/>
      <c r="L90" s="118"/>
    </row>
    <row r="91" spans="1:12" s="102" customFormat="1" ht="18" customHeight="1">
      <c r="A91" s="105" t="s">
        <v>187</v>
      </c>
      <c r="B91" s="103"/>
      <c r="D91" s="114"/>
      <c r="E91" s="105"/>
      <c r="F91" s="120">
        <f>SUM(F78:F89)</f>
        <v>4946420866</v>
      </c>
      <c r="G91" s="112"/>
      <c r="H91" s="120">
        <f>SUM(H78:H89)</f>
        <v>9495259595</v>
      </c>
      <c r="I91" s="113"/>
      <c r="J91" s="120">
        <f>SUM(J78:J89)</f>
        <v>6908931742</v>
      </c>
      <c r="K91" s="112"/>
      <c r="L91" s="120">
        <f>SUM(L78:L89)</f>
        <v>122096140</v>
      </c>
    </row>
    <row r="92" spans="1:12" s="102" customFormat="1" ht="18" customHeight="1">
      <c r="A92" s="103"/>
      <c r="B92" s="103"/>
      <c r="C92" s="103"/>
      <c r="D92" s="114"/>
      <c r="E92" s="105"/>
      <c r="F92" s="119"/>
      <c r="G92" s="121"/>
      <c r="H92" s="119"/>
      <c r="I92" s="122"/>
      <c r="J92" s="119"/>
      <c r="K92" s="121"/>
      <c r="L92" s="119"/>
    </row>
    <row r="93" spans="1:12" s="102" customFormat="1" ht="18" customHeight="1">
      <c r="A93" s="105" t="s">
        <v>206</v>
      </c>
      <c r="B93" s="103"/>
      <c r="C93" s="103"/>
      <c r="D93" s="114"/>
      <c r="E93" s="105"/>
      <c r="F93" s="119">
        <f>SUM(F39,F75,F91)</f>
        <v>2062927591</v>
      </c>
      <c r="G93" s="121"/>
      <c r="H93" s="119">
        <f>SUM(H39,H75,H91)</f>
        <v>40003485</v>
      </c>
      <c r="I93" s="122"/>
      <c r="J93" s="119">
        <f>SUM(J39,J75,J91)</f>
        <v>286820595</v>
      </c>
      <c r="K93" s="121"/>
      <c r="L93" s="119">
        <f>SUM(L39,L75,L91)</f>
        <v>-3465990</v>
      </c>
    </row>
    <row r="94" spans="1:12" s="102" customFormat="1" ht="18" customHeight="1">
      <c r="A94" s="103" t="s">
        <v>188</v>
      </c>
      <c r="B94" s="103"/>
      <c r="C94" s="103"/>
      <c r="D94" s="114"/>
      <c r="E94" s="105"/>
      <c r="F94" s="120">
        <v>609814485</v>
      </c>
      <c r="G94" s="112"/>
      <c r="H94" s="120">
        <v>569811000</v>
      </c>
      <c r="I94" s="113"/>
      <c r="J94" s="168">
        <v>365742210</v>
      </c>
      <c r="K94" s="169"/>
      <c r="L94" s="168">
        <v>369208200</v>
      </c>
    </row>
    <row r="95" spans="1:12" s="102" customFormat="1" ht="7.5" customHeight="1">
      <c r="A95" s="103"/>
      <c r="B95" s="103"/>
      <c r="C95" s="103"/>
      <c r="D95" s="114"/>
      <c r="E95" s="105"/>
      <c r="F95" s="118"/>
      <c r="G95" s="112"/>
      <c r="H95" s="118"/>
      <c r="I95" s="113"/>
      <c r="J95" s="119"/>
      <c r="K95" s="112"/>
      <c r="L95" s="118"/>
    </row>
    <row r="96" spans="1:12" s="102" customFormat="1" ht="18" customHeight="1" thickBot="1">
      <c r="A96" s="105" t="s">
        <v>189</v>
      </c>
      <c r="B96" s="103"/>
      <c r="C96" s="103"/>
      <c r="D96" s="114"/>
      <c r="E96" s="105"/>
      <c r="F96" s="123">
        <f>SUM(F93:F94)</f>
        <v>2672742076</v>
      </c>
      <c r="G96" s="112"/>
      <c r="H96" s="123">
        <f>SUM(H93:H94)</f>
        <v>609814485</v>
      </c>
      <c r="I96" s="113"/>
      <c r="J96" s="123">
        <f>SUM(J93:J94)</f>
        <v>652562805</v>
      </c>
      <c r="K96" s="112"/>
      <c r="L96" s="123">
        <f>SUM(L93:L94)</f>
        <v>365742210</v>
      </c>
    </row>
    <row r="97" spans="1:12" s="102" customFormat="1" ht="18" customHeight="1" thickTop="1">
      <c r="A97" s="103"/>
      <c r="B97" s="103"/>
      <c r="C97" s="103"/>
      <c r="D97" s="114"/>
      <c r="E97" s="105"/>
      <c r="F97" s="119"/>
      <c r="G97" s="121"/>
      <c r="H97" s="119"/>
      <c r="I97" s="122"/>
      <c r="J97" s="119"/>
      <c r="K97" s="121"/>
      <c r="L97" s="119"/>
    </row>
    <row r="98" spans="1:12" s="102" customFormat="1" ht="18" customHeight="1">
      <c r="A98" s="103"/>
      <c r="B98" s="103"/>
      <c r="C98" s="103"/>
      <c r="D98" s="114"/>
      <c r="E98" s="105"/>
      <c r="F98" s="119"/>
      <c r="G98" s="121"/>
      <c r="H98" s="119"/>
      <c r="I98" s="122"/>
      <c r="J98" s="119"/>
      <c r="K98" s="121"/>
      <c r="L98" s="119"/>
    </row>
    <row r="99" spans="1:12" s="102" customFormat="1" ht="18" customHeight="1">
      <c r="A99" s="103"/>
      <c r="B99" s="103"/>
      <c r="C99" s="103"/>
      <c r="D99" s="114"/>
      <c r="E99" s="105"/>
      <c r="F99" s="119"/>
      <c r="G99" s="121"/>
      <c r="H99" s="119"/>
      <c r="I99" s="122"/>
      <c r="J99" s="119"/>
      <c r="K99" s="121"/>
      <c r="L99" s="119"/>
    </row>
    <row r="100" spans="1:12" s="102" customFormat="1" ht="21.75" customHeight="1">
      <c r="A100" s="11" t="str">
        <f>+A50</f>
        <v>หมายเหตุประกอบงบการเงินรวมและงบการเงินเฉพาะกิจการในหน้า 15 ถึง 87 เป็นส่วนหนึ่งของงบการเงินนี้</v>
      </c>
      <c r="B100" s="188"/>
      <c r="C100" s="188"/>
      <c r="D100" s="189"/>
      <c r="E100" s="190"/>
      <c r="F100" s="120"/>
      <c r="G100" s="191"/>
      <c r="H100" s="120"/>
      <c r="I100" s="192"/>
      <c r="J100" s="120"/>
      <c r="K100" s="191"/>
      <c r="L100" s="120"/>
    </row>
    <row r="101" spans="1:12" ht="21.75" customHeight="1">
      <c r="A101" s="9" t="str">
        <f>A51</f>
        <v>บริษัท พลังงานบริสุทธิ์ จำกัด (มหาชน)  </v>
      </c>
      <c r="B101" s="9"/>
      <c r="C101" s="9"/>
      <c r="G101" s="14"/>
      <c r="I101" s="15"/>
      <c r="K101" s="14"/>
      <c r="L101" s="80"/>
    </row>
    <row r="102" spans="1:11" ht="21.75" customHeight="1">
      <c r="A102" s="9" t="s">
        <v>61</v>
      </c>
      <c r="B102" s="9"/>
      <c r="C102" s="9"/>
      <c r="G102" s="14"/>
      <c r="I102" s="15"/>
      <c r="K102" s="14"/>
    </row>
    <row r="103" spans="1:12" ht="21.75" customHeight="1">
      <c r="A103" s="6" t="str">
        <f>A53</f>
        <v>สำหรับปีสิ้นสุดวันที่ 31 ธันวาคม พ.ศ. 2559</v>
      </c>
      <c r="B103" s="6"/>
      <c r="C103" s="6"/>
      <c r="D103" s="16"/>
      <c r="E103" s="11"/>
      <c r="F103" s="17"/>
      <c r="G103" s="18"/>
      <c r="H103" s="17"/>
      <c r="I103" s="19"/>
      <c r="J103" s="17"/>
      <c r="K103" s="18"/>
      <c r="L103" s="17"/>
    </row>
    <row r="104" spans="7:12" ht="18" customHeight="1">
      <c r="G104" s="14"/>
      <c r="I104" s="15"/>
      <c r="K104" s="14"/>
      <c r="L104" s="10"/>
    </row>
    <row r="105" spans="2:12" s="102" customFormat="1" ht="18" customHeight="1">
      <c r="B105" s="103"/>
      <c r="C105" s="103"/>
      <c r="D105" s="104"/>
      <c r="E105" s="105"/>
      <c r="F105" s="106"/>
      <c r="G105" s="107"/>
      <c r="H105" s="108" t="s">
        <v>164</v>
      </c>
      <c r="I105" s="109"/>
      <c r="J105" s="106"/>
      <c r="K105" s="107"/>
      <c r="L105" s="108" t="s">
        <v>194</v>
      </c>
    </row>
    <row r="106" spans="2:12" s="102" customFormat="1" ht="18" customHeight="1">
      <c r="B106" s="103"/>
      <c r="C106" s="103"/>
      <c r="D106" s="104"/>
      <c r="E106" s="105"/>
      <c r="F106" s="115"/>
      <c r="G106" s="109"/>
      <c r="H106" s="140"/>
      <c r="I106" s="109"/>
      <c r="J106" s="115"/>
      <c r="K106" s="109"/>
      <c r="L106" s="147" t="s">
        <v>126</v>
      </c>
    </row>
    <row r="107" spans="1:12" s="102" customFormat="1" ht="18" customHeight="1">
      <c r="A107" s="103"/>
      <c r="B107" s="103"/>
      <c r="C107" s="103"/>
      <c r="D107" s="104"/>
      <c r="E107" s="105"/>
      <c r="F107" s="147" t="s">
        <v>73</v>
      </c>
      <c r="G107" s="148"/>
      <c r="H107" s="147" t="s">
        <v>41</v>
      </c>
      <c r="I107" s="149"/>
      <c r="J107" s="147" t="s">
        <v>73</v>
      </c>
      <c r="K107" s="148"/>
      <c r="L107" s="147" t="s">
        <v>41</v>
      </c>
    </row>
    <row r="108" spans="1:12" s="102" customFormat="1" ht="18" customHeight="1">
      <c r="A108" s="103"/>
      <c r="B108" s="103"/>
      <c r="C108" s="103"/>
      <c r="D108" s="104"/>
      <c r="E108" s="105"/>
      <c r="F108" s="111" t="s">
        <v>47</v>
      </c>
      <c r="G108" s="112"/>
      <c r="H108" s="111" t="s">
        <v>47</v>
      </c>
      <c r="I108" s="113"/>
      <c r="J108" s="111" t="s">
        <v>47</v>
      </c>
      <c r="K108" s="112"/>
      <c r="L108" s="111" t="s">
        <v>47</v>
      </c>
    </row>
    <row r="109" spans="1:12" s="102" customFormat="1" ht="18" customHeight="1">
      <c r="A109" s="103"/>
      <c r="B109" s="103"/>
      <c r="C109" s="103"/>
      <c r="D109" s="114"/>
      <c r="E109" s="105"/>
      <c r="F109" s="119"/>
      <c r="G109" s="121"/>
      <c r="H109" s="119"/>
      <c r="I109" s="122"/>
      <c r="J109" s="119"/>
      <c r="K109" s="121"/>
      <c r="L109" s="119"/>
    </row>
    <row r="110" spans="1:12" s="102" customFormat="1" ht="18" customHeight="1">
      <c r="A110" s="105" t="s">
        <v>115</v>
      </c>
      <c r="B110" s="103"/>
      <c r="C110" s="103"/>
      <c r="D110" s="114"/>
      <c r="E110" s="105"/>
      <c r="F110" s="119"/>
      <c r="G110" s="121"/>
      <c r="H110" s="119"/>
      <c r="I110" s="122"/>
      <c r="J110" s="119"/>
      <c r="K110" s="121"/>
      <c r="L110" s="119"/>
    </row>
    <row r="111" spans="1:5" s="102" customFormat="1" ht="18" customHeight="1">
      <c r="A111" s="117" t="s">
        <v>217</v>
      </c>
      <c r="D111" s="114"/>
      <c r="E111" s="105"/>
    </row>
    <row r="112" spans="1:12" s="102" customFormat="1" ht="18" customHeight="1">
      <c r="A112" s="117"/>
      <c r="B112" s="102" t="s">
        <v>218</v>
      </c>
      <c r="D112" s="114"/>
      <c r="E112" s="105"/>
      <c r="F112" s="120">
        <v>2672742076</v>
      </c>
      <c r="G112" s="112"/>
      <c r="H112" s="120">
        <v>609814485</v>
      </c>
      <c r="I112" s="113"/>
      <c r="J112" s="120">
        <v>652562805</v>
      </c>
      <c r="K112" s="112"/>
      <c r="L112" s="120">
        <v>365742210</v>
      </c>
    </row>
    <row r="113" spans="1:12" s="102" customFormat="1" ht="7.5" customHeight="1">
      <c r="A113" s="103"/>
      <c r="B113" s="103"/>
      <c r="C113" s="103"/>
      <c r="D113" s="114"/>
      <c r="E113" s="105"/>
      <c r="F113" s="118"/>
      <c r="G113" s="112"/>
      <c r="H113" s="118"/>
      <c r="I113" s="113"/>
      <c r="J113" s="119"/>
      <c r="K113" s="112"/>
      <c r="L113" s="118"/>
    </row>
    <row r="114" spans="1:12" s="102" customFormat="1" ht="18" customHeight="1" thickBot="1">
      <c r="A114" s="105"/>
      <c r="B114" s="103"/>
      <c r="C114" s="103"/>
      <c r="D114" s="114"/>
      <c r="E114" s="105"/>
      <c r="F114" s="123">
        <f>SUM(F112)</f>
        <v>2672742076</v>
      </c>
      <c r="G114" s="112"/>
      <c r="H114" s="123">
        <f>SUM(H112)</f>
        <v>609814485</v>
      </c>
      <c r="I114" s="113"/>
      <c r="J114" s="123">
        <f>SUM(J112)</f>
        <v>652562805</v>
      </c>
      <c r="K114" s="112"/>
      <c r="L114" s="123">
        <f>SUM(L112)</f>
        <v>365742210</v>
      </c>
    </row>
    <row r="115" spans="1:12" s="102" customFormat="1" ht="18" customHeight="1" thickTop="1">
      <c r="A115" s="103"/>
      <c r="B115" s="103"/>
      <c r="C115" s="103"/>
      <c r="D115" s="114"/>
      <c r="E115" s="105"/>
      <c r="F115" s="118"/>
      <c r="G115" s="112"/>
      <c r="H115" s="118"/>
      <c r="I115" s="113"/>
      <c r="J115" s="118"/>
      <c r="K115" s="112"/>
      <c r="L115" s="118"/>
    </row>
    <row r="116" spans="1:12" s="102" customFormat="1" ht="18" customHeight="1">
      <c r="A116" s="105" t="s">
        <v>55</v>
      </c>
      <c r="B116" s="103"/>
      <c r="C116" s="103"/>
      <c r="D116" s="114"/>
      <c r="E116" s="105"/>
      <c r="F116" s="118"/>
      <c r="G116" s="112"/>
      <c r="H116" s="118"/>
      <c r="I116" s="113"/>
      <c r="J116" s="118"/>
      <c r="K116" s="112"/>
      <c r="L116" s="118"/>
    </row>
    <row r="117" spans="1:5" s="102" customFormat="1" ht="18" customHeight="1">
      <c r="A117" s="117" t="s">
        <v>141</v>
      </c>
      <c r="D117" s="114"/>
      <c r="E117" s="105"/>
    </row>
    <row r="118" spans="1:12" s="102" customFormat="1" ht="18" customHeight="1">
      <c r="A118" s="117"/>
      <c r="B118" s="102" t="s">
        <v>140</v>
      </c>
      <c r="D118" s="114"/>
      <c r="E118" s="105"/>
      <c r="F118" s="119">
        <v>-807580233</v>
      </c>
      <c r="G118" s="121"/>
      <c r="H118" s="102">
        <v>894274997</v>
      </c>
      <c r="I118" s="122"/>
      <c r="J118" s="119">
        <v>0</v>
      </c>
      <c r="K118" s="121"/>
      <c r="L118" s="119">
        <v>0</v>
      </c>
    </row>
    <row r="119" spans="1:12" s="102" customFormat="1" ht="18" customHeight="1">
      <c r="A119" s="117" t="s">
        <v>152</v>
      </c>
      <c r="D119" s="114"/>
      <c r="E119" s="105"/>
      <c r="F119" s="119">
        <v>90039043</v>
      </c>
      <c r="G119" s="121"/>
      <c r="H119" s="119">
        <v>200575242</v>
      </c>
      <c r="I119" s="122"/>
      <c r="J119" s="119">
        <v>0</v>
      </c>
      <c r="K119" s="121"/>
      <c r="L119" s="119">
        <v>1592750</v>
      </c>
    </row>
    <row r="120" spans="1:12" s="102" customFormat="1" ht="18" customHeight="1">
      <c r="A120" s="117" t="s">
        <v>174</v>
      </c>
      <c r="D120" s="110"/>
      <c r="E120" s="105"/>
      <c r="F120" s="119">
        <v>1364143</v>
      </c>
      <c r="G120" s="121"/>
      <c r="H120" s="119">
        <v>3450000</v>
      </c>
      <c r="I120" s="122"/>
      <c r="J120" s="119">
        <v>0</v>
      </c>
      <c r="K120" s="119"/>
      <c r="L120" s="119">
        <v>0</v>
      </c>
    </row>
    <row r="121" spans="1:12" s="102" customFormat="1" ht="18" customHeight="1">
      <c r="A121" s="117" t="s">
        <v>86</v>
      </c>
      <c r="B121" s="117"/>
      <c r="D121" s="110"/>
      <c r="E121" s="105"/>
      <c r="F121" s="119"/>
      <c r="G121" s="121"/>
      <c r="H121" s="119"/>
      <c r="I121" s="122"/>
      <c r="J121" s="119"/>
      <c r="K121" s="121"/>
      <c r="L121" s="119"/>
    </row>
    <row r="122" spans="1:12" s="102" customFormat="1" ht="18" customHeight="1">
      <c r="A122" s="103"/>
      <c r="B122" s="117" t="s">
        <v>87</v>
      </c>
      <c r="D122" s="110"/>
      <c r="E122" s="105"/>
      <c r="F122" s="119">
        <v>270599554</v>
      </c>
      <c r="G122" s="121"/>
      <c r="H122" s="119">
        <v>188197197</v>
      </c>
      <c r="I122" s="122"/>
      <c r="J122" s="119">
        <v>0</v>
      </c>
      <c r="K122" s="121"/>
      <c r="L122" s="119">
        <v>0</v>
      </c>
    </row>
    <row r="123" spans="1:12" s="102" customFormat="1" ht="18" customHeight="1">
      <c r="A123" s="103"/>
      <c r="B123" s="117"/>
      <c r="D123" s="110"/>
      <c r="E123" s="105"/>
      <c r="F123" s="119"/>
      <c r="G123" s="121"/>
      <c r="H123" s="119"/>
      <c r="I123" s="122"/>
      <c r="J123" s="119"/>
      <c r="K123" s="121"/>
      <c r="L123" s="119"/>
    </row>
    <row r="124" spans="1:12" s="102" customFormat="1" ht="18" customHeight="1">
      <c r="A124" s="103"/>
      <c r="B124" s="117"/>
      <c r="D124" s="110"/>
      <c r="E124" s="105"/>
      <c r="F124" s="119"/>
      <c r="G124" s="121"/>
      <c r="H124" s="119"/>
      <c r="I124" s="122"/>
      <c r="J124" s="119"/>
      <c r="K124" s="121"/>
      <c r="L124" s="119"/>
    </row>
    <row r="125" spans="1:12" s="102" customFormat="1" ht="18" customHeight="1">
      <c r="A125" s="103"/>
      <c r="B125" s="117"/>
      <c r="D125" s="110"/>
      <c r="E125" s="105"/>
      <c r="F125" s="119"/>
      <c r="G125" s="121"/>
      <c r="H125" s="119"/>
      <c r="I125" s="122"/>
      <c r="J125" s="119"/>
      <c r="K125" s="121"/>
      <c r="L125" s="119"/>
    </row>
    <row r="126" spans="1:12" s="102" customFormat="1" ht="18" customHeight="1">
      <c r="A126" s="103"/>
      <c r="B126" s="117"/>
      <c r="D126" s="110"/>
      <c r="E126" s="105"/>
      <c r="F126" s="119"/>
      <c r="G126" s="121"/>
      <c r="H126" s="119"/>
      <c r="I126" s="122"/>
      <c r="J126" s="119"/>
      <c r="K126" s="121"/>
      <c r="L126" s="119"/>
    </row>
    <row r="127" spans="1:12" s="102" customFormat="1" ht="18" customHeight="1">
      <c r="A127" s="103"/>
      <c r="B127" s="117"/>
      <c r="D127" s="110"/>
      <c r="E127" s="105"/>
      <c r="F127" s="119"/>
      <c r="G127" s="121"/>
      <c r="H127" s="119"/>
      <c r="I127" s="122"/>
      <c r="J127" s="119"/>
      <c r="K127" s="121"/>
      <c r="L127" s="119"/>
    </row>
    <row r="128" spans="1:12" s="102" customFormat="1" ht="18" customHeight="1">
      <c r="A128" s="103"/>
      <c r="B128" s="117"/>
      <c r="D128" s="110"/>
      <c r="E128" s="105"/>
      <c r="F128" s="119"/>
      <c r="G128" s="121"/>
      <c r="H128" s="119"/>
      <c r="I128" s="122"/>
      <c r="J128" s="119"/>
      <c r="K128" s="121"/>
      <c r="L128" s="119"/>
    </row>
    <row r="129" spans="1:12" s="102" customFormat="1" ht="18" customHeight="1">
      <c r="A129" s="103"/>
      <c r="B129" s="117"/>
      <c r="D129" s="110"/>
      <c r="E129" s="105"/>
      <c r="F129" s="119"/>
      <c r="G129" s="121"/>
      <c r="H129" s="119"/>
      <c r="I129" s="122"/>
      <c r="J129" s="119"/>
      <c r="K129" s="121"/>
      <c r="L129" s="119"/>
    </row>
    <row r="130" spans="1:12" s="102" customFormat="1" ht="18" customHeight="1">
      <c r="A130" s="103"/>
      <c r="B130" s="117"/>
      <c r="D130" s="110"/>
      <c r="E130" s="105"/>
      <c r="F130" s="119"/>
      <c r="G130" s="121"/>
      <c r="H130" s="119"/>
      <c r="I130" s="122"/>
      <c r="J130" s="119"/>
      <c r="K130" s="121"/>
      <c r="L130" s="119"/>
    </row>
    <row r="131" spans="1:12" s="102" customFormat="1" ht="18" customHeight="1">
      <c r="A131" s="103"/>
      <c r="B131" s="117"/>
      <c r="D131" s="110"/>
      <c r="E131" s="105"/>
      <c r="F131" s="119"/>
      <c r="G131" s="121"/>
      <c r="H131" s="119"/>
      <c r="I131" s="122"/>
      <c r="J131" s="119"/>
      <c r="K131" s="121"/>
      <c r="L131" s="119"/>
    </row>
    <row r="132" spans="1:12" s="102" customFormat="1" ht="18" customHeight="1">
      <c r="A132" s="103"/>
      <c r="B132" s="117"/>
      <c r="D132" s="110"/>
      <c r="E132" s="105"/>
      <c r="F132" s="119"/>
      <c r="G132" s="121"/>
      <c r="H132" s="119"/>
      <c r="I132" s="122"/>
      <c r="J132" s="119"/>
      <c r="K132" s="121"/>
      <c r="L132" s="119"/>
    </row>
    <row r="133" spans="1:12" s="102" customFormat="1" ht="18" customHeight="1">
      <c r="A133" s="103"/>
      <c r="B133" s="117"/>
      <c r="D133" s="110"/>
      <c r="E133" s="105"/>
      <c r="F133" s="119"/>
      <c r="G133" s="121"/>
      <c r="H133" s="119"/>
      <c r="I133" s="122"/>
      <c r="J133" s="119"/>
      <c r="K133" s="121"/>
      <c r="L133" s="119"/>
    </row>
    <row r="134" spans="1:12" s="102" customFormat="1" ht="18" customHeight="1">
      <c r="A134" s="103"/>
      <c r="B134" s="117"/>
      <c r="D134" s="110"/>
      <c r="E134" s="105"/>
      <c r="F134" s="119"/>
      <c r="G134" s="121"/>
      <c r="H134" s="119"/>
      <c r="I134" s="122"/>
      <c r="J134" s="119"/>
      <c r="K134" s="121"/>
      <c r="L134" s="119"/>
    </row>
    <row r="135" spans="1:12" s="102" customFormat="1" ht="18" customHeight="1">
      <c r="A135" s="103"/>
      <c r="B135" s="117"/>
      <c r="D135" s="110"/>
      <c r="E135" s="105"/>
      <c r="F135" s="119"/>
      <c r="G135" s="121"/>
      <c r="H135" s="119"/>
      <c r="I135" s="122"/>
      <c r="J135" s="119"/>
      <c r="K135" s="121"/>
      <c r="L135" s="119"/>
    </row>
    <row r="136" spans="1:12" s="102" customFormat="1" ht="18" customHeight="1">
      <c r="A136" s="103"/>
      <c r="B136" s="117"/>
      <c r="D136" s="110"/>
      <c r="E136" s="105"/>
      <c r="F136" s="119"/>
      <c r="G136" s="121"/>
      <c r="H136" s="119"/>
      <c r="I136" s="122"/>
      <c r="J136" s="119"/>
      <c r="K136" s="121"/>
      <c r="L136" s="119"/>
    </row>
    <row r="137" spans="1:12" s="102" customFormat="1" ht="18" customHeight="1">
      <c r="A137" s="103"/>
      <c r="B137" s="117"/>
      <c r="D137" s="110"/>
      <c r="E137" s="105"/>
      <c r="F137" s="119"/>
      <c r="G137" s="121"/>
      <c r="H137" s="119"/>
      <c r="I137" s="122"/>
      <c r="J137" s="119"/>
      <c r="K137" s="121"/>
      <c r="L137" s="119"/>
    </row>
    <row r="138" spans="1:12" s="102" customFormat="1" ht="18" customHeight="1">
      <c r="A138" s="103"/>
      <c r="B138" s="117"/>
      <c r="D138" s="110"/>
      <c r="E138" s="105"/>
      <c r="F138" s="119"/>
      <c r="G138" s="121"/>
      <c r="H138" s="119"/>
      <c r="I138" s="122"/>
      <c r="J138" s="119"/>
      <c r="K138" s="121"/>
      <c r="L138" s="119"/>
    </row>
    <row r="139" spans="1:12" s="102" customFormat="1" ht="18" customHeight="1">
      <c r="A139" s="103"/>
      <c r="B139" s="117"/>
      <c r="D139" s="110"/>
      <c r="E139" s="105"/>
      <c r="F139" s="119"/>
      <c r="G139" s="121"/>
      <c r="H139" s="119"/>
      <c r="I139" s="122"/>
      <c r="J139" s="119"/>
      <c r="K139" s="121"/>
      <c r="L139" s="119"/>
    </row>
    <row r="140" spans="1:12" s="102" customFormat="1" ht="18" customHeight="1">
      <c r="A140" s="103"/>
      <c r="B140" s="117"/>
      <c r="D140" s="110"/>
      <c r="E140" s="105"/>
      <c r="F140" s="119"/>
      <c r="G140" s="121"/>
      <c r="H140" s="119"/>
      <c r="I140" s="122"/>
      <c r="J140" s="119"/>
      <c r="K140" s="121"/>
      <c r="L140" s="119"/>
    </row>
    <row r="141" spans="1:12" s="102" customFormat="1" ht="18" customHeight="1">
      <c r="A141" s="103"/>
      <c r="B141" s="117"/>
      <c r="D141" s="110"/>
      <c r="E141" s="105"/>
      <c r="F141" s="119"/>
      <c r="G141" s="121"/>
      <c r="H141" s="119"/>
      <c r="I141" s="122"/>
      <c r="J141" s="119"/>
      <c r="K141" s="121"/>
      <c r="L141" s="119"/>
    </row>
    <row r="142" spans="1:12" s="102" customFormat="1" ht="18" customHeight="1">
      <c r="A142" s="103"/>
      <c r="B142" s="117"/>
      <c r="D142" s="110"/>
      <c r="E142" s="105"/>
      <c r="F142" s="119"/>
      <c r="G142" s="121"/>
      <c r="H142" s="119"/>
      <c r="I142" s="122"/>
      <c r="J142" s="119"/>
      <c r="K142" s="121"/>
      <c r="L142" s="119"/>
    </row>
    <row r="143" spans="1:12" s="102" customFormat="1" ht="18" customHeight="1">
      <c r="A143" s="103"/>
      <c r="B143" s="117"/>
      <c r="D143" s="110"/>
      <c r="E143" s="105"/>
      <c r="F143" s="119"/>
      <c r="G143" s="121"/>
      <c r="H143" s="119"/>
      <c r="I143" s="122"/>
      <c r="J143" s="119"/>
      <c r="K143" s="121"/>
      <c r="L143" s="119"/>
    </row>
    <row r="144" spans="1:12" s="102" customFormat="1" ht="18" customHeight="1">
      <c r="A144" s="103"/>
      <c r="B144" s="117"/>
      <c r="D144" s="110"/>
      <c r="E144" s="105"/>
      <c r="F144" s="119"/>
      <c r="G144" s="121"/>
      <c r="H144" s="119"/>
      <c r="I144" s="122"/>
      <c r="J144" s="119"/>
      <c r="K144" s="121"/>
      <c r="L144" s="119"/>
    </row>
    <row r="145" spans="1:12" s="102" customFormat="1" ht="18" customHeight="1">
      <c r="A145" s="103"/>
      <c r="B145" s="117"/>
      <c r="D145" s="110"/>
      <c r="E145" s="105"/>
      <c r="F145" s="119"/>
      <c r="G145" s="121"/>
      <c r="H145" s="119"/>
      <c r="I145" s="122"/>
      <c r="J145" s="119"/>
      <c r="K145" s="121"/>
      <c r="L145" s="119"/>
    </row>
    <row r="146" spans="1:12" s="102" customFormat="1" ht="18" customHeight="1">
      <c r="A146" s="103"/>
      <c r="B146" s="117"/>
      <c r="D146" s="110"/>
      <c r="E146" s="105"/>
      <c r="F146" s="119"/>
      <c r="G146" s="121"/>
      <c r="H146" s="119"/>
      <c r="I146" s="122"/>
      <c r="J146" s="119"/>
      <c r="K146" s="121"/>
      <c r="L146" s="119"/>
    </row>
    <row r="147" spans="1:12" s="102" customFormat="1" ht="18" customHeight="1">
      <c r="A147" s="103"/>
      <c r="B147" s="117"/>
      <c r="D147" s="110"/>
      <c r="E147" s="105"/>
      <c r="F147" s="119"/>
      <c r="G147" s="121"/>
      <c r="H147" s="119"/>
      <c r="I147" s="122"/>
      <c r="J147" s="119"/>
      <c r="K147" s="121"/>
      <c r="L147" s="119"/>
    </row>
    <row r="148" spans="1:12" s="102" customFormat="1" ht="15.75" customHeight="1">
      <c r="A148" s="103"/>
      <c r="B148" s="117"/>
      <c r="D148" s="110"/>
      <c r="E148" s="105"/>
      <c r="F148" s="119"/>
      <c r="G148" s="121"/>
      <c r="H148" s="119"/>
      <c r="I148" s="122"/>
      <c r="J148" s="119"/>
      <c r="K148" s="121"/>
      <c r="L148" s="119"/>
    </row>
    <row r="149" spans="1:12" ht="21.75" customHeight="1">
      <c r="A149" s="193" t="str">
        <f>A50</f>
        <v>หมายเหตุประกอบงบการเงินรวมและงบการเงินเฉพาะกิจการในหน้า 15 ถึง 87 เป็นส่วนหนึ่งของงบการเงินนี้</v>
      </c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</row>
  </sheetData>
  <sheetProtection/>
  <mergeCells count="2">
    <mergeCell ref="A50:L50"/>
    <mergeCell ref="A149:L149"/>
  </mergeCells>
  <printOptions/>
  <pageMargins left="1" right="0.5" top="0.5" bottom="0.6" header="0.49" footer="0.4"/>
  <pageSetup firstPageNumber="12" useFirstPageNumber="1" fitToHeight="0" horizontalDpi="1200" verticalDpi="1200" orientation="portrait" paperSize="9" scale="90" r:id="rId1"/>
  <headerFooter>
    <oddFooter>&amp;R&amp;"Angsana New,Regular"&amp;13&amp;P</oddFooter>
  </headerFooter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Windows User</cp:lastModifiedBy>
  <cp:lastPrinted>2017-02-23T11:14:53Z</cp:lastPrinted>
  <dcterms:created xsi:type="dcterms:W3CDTF">2014-03-04T07:14:12Z</dcterms:created>
  <dcterms:modified xsi:type="dcterms:W3CDTF">2017-02-23T12:13:17Z</dcterms:modified>
  <cp:category/>
  <cp:version/>
  <cp:contentType/>
  <cp:contentStatus/>
</cp:coreProperties>
</file>