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8DE55D94-4F2E-4C93-9BA7-B2B1BC738A2B}" xr6:coauthVersionLast="47" xr6:coauthVersionMax="47" xr10:uidLastSave="{00000000-0000-0000-0000-000000000000}"/>
  <bookViews>
    <workbookView xWindow="-120" yWindow="-120" windowWidth="29040" windowHeight="15720" tabRatio="654" activeTab="4" xr2:uid="{00000000-000D-0000-FFFF-FFFF00000000}"/>
  </bookViews>
  <sheets>
    <sheet name="8-10" sheetId="1" r:id="rId1"/>
    <sheet name="11-12" sheetId="6" r:id="rId2"/>
    <sheet name="13" sheetId="8" r:id="rId3"/>
    <sheet name="14" sheetId="9" r:id="rId4"/>
    <sheet name="15-17" sheetId="5" r:id="rId5"/>
  </sheets>
  <definedNames>
    <definedName name="_xlnm.Print_Area" localSheetId="0">'8-10'!$A$1:$L$165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F49" i="1" l="1"/>
  <c r="F28" i="6" l="1"/>
  <c r="AD35" i="8" l="1"/>
  <c r="F114" i="5" l="1"/>
  <c r="J92" i="5"/>
  <c r="J27" i="1" l="1"/>
  <c r="H114" i="5"/>
  <c r="H92" i="5"/>
  <c r="H37" i="5"/>
  <c r="H49" i="5" s="1"/>
  <c r="H53" i="5" s="1"/>
  <c r="T36" i="9"/>
  <c r="R36" i="9"/>
  <c r="P36" i="9"/>
  <c r="L36" i="9"/>
  <c r="J36" i="9"/>
  <c r="H36" i="9"/>
  <c r="F36" i="9"/>
  <c r="Z36" i="9"/>
  <c r="V29" i="9"/>
  <c r="X29" i="9" s="1"/>
  <c r="AB29" i="9" s="1"/>
  <c r="Z33" i="8"/>
  <c r="H125" i="5" l="1"/>
  <c r="H129" i="5" s="1"/>
  <c r="H72" i="6" l="1"/>
  <c r="L51" i="6"/>
  <c r="L74" i="6" s="1"/>
  <c r="H51" i="6"/>
  <c r="L28" i="6"/>
  <c r="H28" i="6"/>
  <c r="J28" i="6"/>
  <c r="L14" i="6"/>
  <c r="L33" i="6" s="1"/>
  <c r="L36" i="6" s="1"/>
  <c r="H14" i="6"/>
  <c r="H27" i="1"/>
  <c r="H74" i="6" l="1"/>
  <c r="H33" i="6"/>
  <c r="H36" i="6" s="1"/>
  <c r="Z26" i="8" l="1"/>
  <c r="AB26" i="8" s="1"/>
  <c r="AF32" i="8"/>
  <c r="J51" i="6"/>
  <c r="F51" i="6"/>
  <c r="F85" i="1"/>
  <c r="AB30" i="8" l="1"/>
  <c r="J35" i="8"/>
  <c r="Z16" i="8" l="1"/>
  <c r="AB16" i="8" s="1"/>
  <c r="AF16" i="8" s="1"/>
  <c r="V33" i="9" l="1"/>
  <c r="V32" i="9"/>
  <c r="X32" i="9" s="1"/>
  <c r="V31" i="9"/>
  <c r="AB29" i="8"/>
  <c r="AF29" i="8" s="1"/>
  <c r="X33" i="9" l="1"/>
  <c r="AB33" i="9" s="1"/>
  <c r="X31" i="9"/>
  <c r="H19" i="9"/>
  <c r="H27" i="9" s="1"/>
  <c r="R19" i="9"/>
  <c r="R27" i="9" s="1"/>
  <c r="L19" i="9"/>
  <c r="L27" i="9" s="1"/>
  <c r="T19" i="9"/>
  <c r="T27" i="9" s="1"/>
  <c r="X25" i="9"/>
  <c r="V24" i="9"/>
  <c r="X24" i="9" s="1"/>
  <c r="AB24" i="9" s="1"/>
  <c r="V23" i="9"/>
  <c r="X23" i="9" s="1"/>
  <c r="AB23" i="9" s="1"/>
  <c r="V22" i="9"/>
  <c r="X22" i="9" s="1"/>
  <c r="AB22" i="9" s="1"/>
  <c r="N19" i="9"/>
  <c r="N27" i="9" s="1"/>
  <c r="V16" i="9"/>
  <c r="X16" i="9" s="1"/>
  <c r="Z19" i="9"/>
  <c r="J19" i="9"/>
  <c r="J27" i="9" s="1"/>
  <c r="AB31" i="9" l="1"/>
  <c r="Z27" i="9"/>
  <c r="F19" i="9"/>
  <c r="F27" i="9" s="1"/>
  <c r="P19" i="9"/>
  <c r="P27" i="9" s="1"/>
  <c r="V14" i="9"/>
  <c r="V19" i="9" s="1"/>
  <c r="V27" i="9" s="1"/>
  <c r="AB16" i="9"/>
  <c r="AB25" i="9"/>
  <c r="X14" i="9" l="1"/>
  <c r="AB14" i="9" l="1"/>
  <c r="AB19" i="9" s="1"/>
  <c r="AB27" i="9" s="1"/>
  <c r="X19" i="9"/>
  <c r="X27" i="9" s="1"/>
  <c r="X35" i="8" l="1"/>
  <c r="V35" i="8"/>
  <c r="T35" i="8"/>
  <c r="R35" i="8"/>
  <c r="P35" i="8"/>
  <c r="L35" i="8"/>
  <c r="H35" i="8"/>
  <c r="F35" i="8"/>
  <c r="AB31" i="8"/>
  <c r="AF31" i="8" s="1"/>
  <c r="AF30" i="8"/>
  <c r="X24" i="8"/>
  <c r="V24" i="8"/>
  <c r="T24" i="8"/>
  <c r="R24" i="8"/>
  <c r="P24" i="8"/>
  <c r="L24" i="8"/>
  <c r="J24" i="8"/>
  <c r="H24" i="8"/>
  <c r="F24" i="8"/>
  <c r="AD24" i="8"/>
  <c r="Z22" i="8"/>
  <c r="AB22" i="8" s="1"/>
  <c r="AF22" i="8" s="1"/>
  <c r="Z21" i="8"/>
  <c r="AB21" i="8" s="1"/>
  <c r="AF21" i="8" s="1"/>
  <c r="Z20" i="8"/>
  <c r="AB20" i="8" s="1"/>
  <c r="AF20" i="8" s="1"/>
  <c r="Z19" i="8"/>
  <c r="AB19" i="8" s="1"/>
  <c r="AF19" i="8" s="1"/>
  <c r="Z18" i="8"/>
  <c r="AB18" i="8" s="1"/>
  <c r="AF18" i="8" s="1"/>
  <c r="Z35" i="8" l="1"/>
  <c r="AF26" i="8"/>
  <c r="AB28" i="8"/>
  <c r="AF28" i="8" s="1"/>
  <c r="AB24" i="8"/>
  <c r="AF24" i="8"/>
  <c r="Z24" i="8"/>
  <c r="N24" i="8"/>
  <c r="J85" i="1" l="1"/>
  <c r="J49" i="1"/>
  <c r="F92" i="5"/>
  <c r="F101" i="1" l="1"/>
  <c r="F103" i="1" s="1"/>
  <c r="A114" i="1"/>
  <c r="A116" i="1"/>
  <c r="A60" i="1"/>
  <c r="A58" i="1"/>
  <c r="F27" i="1"/>
  <c r="F51" i="1" s="1"/>
  <c r="F14" i="6" l="1"/>
  <c r="V34" i="9" l="1"/>
  <c r="V36" i="9" s="1"/>
  <c r="F33" i="6"/>
  <c r="F36" i="6" l="1"/>
  <c r="F84" i="6" s="1"/>
  <c r="AB33" i="8" s="1"/>
  <c r="F37" i="5"/>
  <c r="N35" i="8" l="1"/>
  <c r="F147" i="1" s="1"/>
  <c r="F150" i="1" s="1"/>
  <c r="AB35" i="8"/>
  <c r="F49" i="5"/>
  <c r="F53" i="5" s="1"/>
  <c r="F125" i="5" s="1"/>
  <c r="J114" i="5"/>
  <c r="F129" i="5" l="1"/>
  <c r="A113" i="1"/>
  <c r="A165" i="1" s="1"/>
  <c r="F72" i="6" l="1"/>
  <c r="F74" i="6" s="1"/>
  <c r="J101" i="1" l="1"/>
  <c r="J72" i="6"/>
  <c r="J74" i="6" s="1"/>
  <c r="A1" i="6"/>
  <c r="A54" i="6" s="1"/>
  <c r="J14" i="6"/>
  <c r="A53" i="6"/>
  <c r="A55" i="6"/>
  <c r="A56" i="6"/>
  <c r="A101" i="6"/>
  <c r="J51" i="1"/>
  <c r="J33" i="6" l="1"/>
  <c r="F135" i="5"/>
  <c r="J103" i="1"/>
  <c r="J37" i="5" l="1"/>
  <c r="J49" i="5" s="1"/>
  <c r="J53" i="5" s="1"/>
  <c r="J125" i="5" s="1"/>
  <c r="J129" i="5" s="1"/>
  <c r="J36" i="6"/>
  <c r="J135" i="5" l="1"/>
  <c r="J76" i="6"/>
  <c r="J84" i="6"/>
  <c r="F76" i="6"/>
  <c r="F92" i="6" s="1"/>
  <c r="AF33" i="8" l="1"/>
  <c r="AF35" i="8" s="1"/>
  <c r="J92" i="6"/>
  <c r="N36" i="9" l="1"/>
  <c r="J147" i="1" s="1"/>
  <c r="J150" i="1" s="1"/>
  <c r="X34" i="9"/>
  <c r="J152" i="1"/>
  <c r="X36" i="9" l="1"/>
  <c r="AB34" i="9"/>
  <c r="AB36" i="9" s="1"/>
  <c r="F152" i="1"/>
</calcChain>
</file>

<file path=xl/sharedStrings.xml><?xml version="1.0" encoding="utf-8"?>
<sst xmlns="http://schemas.openxmlformats.org/spreadsheetml/2006/main" count="522" uniqueCount="334">
  <si>
    <t xml:space="preserve">บริษัท พลังงานบริสุทธิ์ จำกัด (มหาชน)  </t>
  </si>
  <si>
    <t>งบฐานะการเงิน</t>
  </si>
  <si>
    <t>ณ วันที่ 31 ธันวาคม พ.ศ. 2567</t>
  </si>
  <si>
    <t>งบการเงินรวม</t>
  </si>
  <si>
    <t>งบการเงินเฉพาะกิจการ</t>
  </si>
  <si>
    <t>พ.ศ. 2567</t>
  </si>
  <si>
    <t>พ.ศ. 2566</t>
  </si>
  <si>
    <t>หมายเหตุ</t>
  </si>
  <si>
    <t>บาท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</si>
  <si>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</si>
  <si>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</si>
  <si>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</si>
  <si>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เงินฝากสถาบันการเงินที่ใช้เป็นหลักประกัน</t>
  </si>
  <si>
    <t>ลูกหนี้การค้า สุทธิ</t>
  </si>
  <si>
    <t>ลูกหนี้ผ่อนชำระจากกิจการที่เกี่ยวข้องกัน</t>
  </si>
  <si>
    <t>ที่ถึงกำหนดรับชำระภายในหนึ่งปี สุทธิ</t>
  </si>
  <si>
    <t>ลูกหนี้ตามสัญญาเช่าเงินทุน</t>
  </si>
  <si>
    <t>ลูกหนี้หมุนเวียนอื่น สุทธิ</t>
  </si>
  <si>
    <t>เงินให้กู้ยืมระยะสั้นแก่กิจการที่เกี่ยวข้องกัน สุทธิ</t>
  </si>
  <si>
    <t>เงินให้กู้ยืมระยะยาวแก่กิจการอื่นและกิจการที่เกี่ยวข้องกัน</t>
  </si>
  <si>
    <t>ที่ถึงกำหนดรับชำระภายในหนึ่งปี</t>
  </si>
  <si>
    <t>สินค้าคงเหลือ สุทธิ</t>
  </si>
  <si>
    <t>สินทรัพย์ไม่หมุนเวียนที่ถือไว้เพื่อขาย</t>
  </si>
  <si>
    <t>รวมสินทรัพย์หมุนเวียน</t>
  </si>
  <si>
    <t>สินทรัพย์ไม่หมุนเวียน</t>
  </si>
  <si>
    <t>ลูกหนี้ผ่อนชำระจากกิจการที่เกี่ยวข้องกัน สุทธิ</t>
  </si>
  <si>
    <t>ลูกหนี้ตามสัญญาเช่าเงินทุน สุทธิ</t>
  </si>
  <si>
    <t>สินทรัพย์ทางการเงินที่วัดมูลค่าด้วยวิธีราคาทุนตัดจำหน่าย</t>
  </si>
  <si>
    <t>สินทรัพย์ทางการเงินที่วัดมูลค่าด้วย</t>
  </si>
  <si>
    <t>มูลค่ายุติธรรมผ่านกำไรขาดทุนเบ็ดเสร็จอื่น</t>
  </si>
  <si>
    <t>เงินลงทุนในบริษัทย่อย สุทธิ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</si>
  <si>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</si>
  <si>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</si>
  <si>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เงินให้กู้ยืมระยะยาวแก่กิจการอื่นและกิจการที่เกี่ยวข้องกัน สุทธิ</t>
  </si>
  <si>
    <t>อสังหาริมทรัพย์เพื่อการลงทุน สุทธิ</t>
  </si>
  <si>
    <t>สินทรัพย์สิทธิการใช้ สุทธิ</t>
  </si>
  <si>
    <t>สินทรัพย์ไม่มีตัวตน สุทธิ</t>
  </si>
  <si>
    <t>สินทรัพย์ภาษีเงินได้รอการตัดบัญชี สุทธิ</t>
  </si>
  <si>
    <t>สินทรัพย์ไม่หมุนเวียนอื่น สุทธิ</t>
  </si>
  <si>
    <t>รวมสินทรัพย์ไม่หมุนเวียน</t>
  </si>
  <si>
    <t>รวมสินทรัพย์</t>
  </si>
  <si>
    <t>กรรมการ  ……………………………………………………………….</t>
  </si>
  <si>
    <t>หมายเหตุประกอบงบการเงินเป็นส่วนหนึ่งของงบการเงินนี้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</si>
  <si>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</si>
  <si>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</si>
  <si>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 สุทธิ</t>
  </si>
  <si>
    <t>เจ้าหนี้การค้า</t>
  </si>
  <si>
    <t>เจ้าหนี้หมุนเวียนอื่น</t>
  </si>
  <si>
    <t>เจ้าหนี้ค่าก่อสร้างและซื้อสินทรัพย์</t>
  </si>
  <si>
    <t>เงินกู้ยืมระยะสั้นจากกิจการอื่นและกิจการที่เกี่ยวข้องกัน</t>
  </si>
  <si>
    <t>เงินกู้ยืมระยะยาวจากสถาบันการเงิน</t>
  </si>
  <si>
    <t>ที่ถึงกำหนดชำระภายในหนึ่งปี สุทธิ</t>
  </si>
  <si>
    <t>หนี้สินตามสัญญาเช่า</t>
  </si>
  <si>
    <t>หุ้นกู้ที่ถึงกำหนดชำระภายในหนึ่งปี สุทธิ</t>
  </si>
  <si>
    <t>ภาษีเงินได้นิติบุคคลค้างจ่าย</t>
  </si>
  <si>
    <t>หนี้สินที่เกี่ยวข้องโดยตรงกับสินทรัพย์</t>
  </si>
  <si>
    <t>ที่จัดประเภทที่ถือไว้เพื่อขาย</t>
  </si>
  <si>
    <t>เงินประกันผลงานก่อสร้าง</t>
  </si>
  <si>
    <t>รวมหนี้สินหมุนเวียน</t>
  </si>
  <si>
    <t>หนี้สินไม่หมุนเวียน</t>
  </si>
  <si>
    <t>เงินกู้ยืมระยะยาวจากสถาบันการเงิน สุทธิ</t>
  </si>
  <si>
    <t>หนี้สินอนุพันธ์ทางการเงิน</t>
  </si>
  <si>
    <t>หุ้นกู้ สุทธิ</t>
  </si>
  <si>
    <t>เงินประกันผลงานการก่อสร้าง</t>
  </si>
  <si>
    <t>หนี้สินตามสัญญาเช่า สุทธิ</t>
  </si>
  <si>
    <t>หนี้สินภาษีเงินได้รอตัดบัญชี สุทธิ</t>
  </si>
  <si>
    <t>ประมาณการหนี้สินไม่หมุนเวียนสำหรับ</t>
  </si>
  <si>
    <t>ผลประโยชน์พนักงาน</t>
  </si>
  <si>
    <t>รายได้ค่าเช่าที่ดินรับล่วงหน้าจากกิจการที่เกี่ยวข้องกัน</t>
  </si>
  <si>
    <t>ประมาณการหนี้สินค่ารื้อถอน</t>
  </si>
  <si>
    <t>หนี้สินไม่หมุนเวียนอื่น</t>
  </si>
  <si>
    <t>รวมหนี้สินไม่หมุนเวียน</t>
  </si>
  <si>
    <t>รวมหนี้สิน</t>
  </si>
  <si>
    <r>
      <t xml:space="preserve">หนี้สินและส่วนของเจ้าของ </t>
    </r>
    <r>
      <rPr>
        <sz val="13"/>
        <rFont val="Browallia New"/>
        <family val="2"/>
      </rPr>
      <t>(ต่อ)</t>
    </r>
  </si>
  <si>
    <t>ส่วนของเจ้าของ</t>
  </si>
  <si>
    <t>ทุนเรือนหุ้น</t>
  </si>
  <si>
    <t>ทุนจดทะเบียน</t>
  </si>
  <si>
    <t xml:space="preserve">- หุ้นสามัญจำนวน 4,003,341,400 หุ้น </t>
  </si>
  <si>
    <t xml:space="preserve">   มูลค่าที่ตราไว้หุ้นละ 0.10 บาท</t>
  </si>
  <si>
    <t xml:space="preserve">   มูลค่าที่ตราไว้หุ้นละ 0.10 บาท)</t>
  </si>
  <si>
    <t>ทุนที่ออกและชำระแล้ว</t>
  </si>
  <si>
    <t xml:space="preserve">- หุ้นสามัญจำนวน 3,713,341,400 หุ้น </t>
  </si>
  <si>
    <t xml:space="preserve">   มูลค่าที่ได้รับชำระแล้วหุ้นละ 0.10 บาท</t>
  </si>
  <si>
    <t xml:space="preserve">   มูลค่าที่ได้รับชำระแล้วหุ้นละ 0.10 บาท)</t>
  </si>
  <si>
    <t>ส่วนเกินมูลค่าหุ้น</t>
  </si>
  <si>
    <t>หุ้นทุนซื้อคืน</t>
  </si>
  <si>
    <t>กำไรสะสม</t>
  </si>
  <si>
    <t xml:space="preserve">จัดสรรแล้ว </t>
  </si>
  <si>
    <t>- ทุนสำรองตามกฎหมาย</t>
  </si>
  <si>
    <t>ยังไม่ได้จัดสรร</t>
  </si>
  <si>
    <t>ส่วนเกินทุนจากการรวมธุรกิจภายใต้การควบคุมเดียวกัน</t>
  </si>
  <si>
    <t>องค์ประกอบอื่นของส่วนของเจ้าของ</t>
  </si>
  <si>
    <t>รวมส่วนของผู้เป็นเจ้าของของบริษัทใหญ่</t>
  </si>
  <si>
    <t>ส่วนได้เสียที่ไม่มีอำนาจควบคุม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</si>
  <si>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</si>
  <si>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</si>
  <si>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</si>
  <si>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สำหรับปีสิ้นสุดวันที่ 31 ธันวาคม พ.ศ. 2567</t>
  </si>
  <si>
    <t>รายได้จากการขายและการให้บริการ</t>
  </si>
  <si>
    <t>รายได้เงินอุดหนุนส่วนเพิ่มราคารับซื้อไฟฟ้า</t>
  </si>
  <si>
    <t>รายได้เงินปันผล</t>
  </si>
  <si>
    <t>รายได้อื่น</t>
  </si>
  <si>
    <t>รวมรายได้</t>
  </si>
  <si>
    <t>ต้นทุนขายและการให้บริการ</t>
  </si>
  <si>
    <t>ค่าใช้จ่ายในการบริหาร</t>
  </si>
  <si>
    <t>-</t>
  </si>
  <si>
    <t>ขาดทุนจากการเปลี่ยนแปลงสัดส่วน</t>
  </si>
  <si>
    <t>ขาดทุนจากการวัดมูลค่า</t>
  </si>
  <si>
    <t>เครื่องมือทางการเงิน สุทธิ</t>
  </si>
  <si>
    <t>กำไร (ขาดทุน) จากอัตราแลกเปลี่ยน สุทธิ</t>
  </si>
  <si>
    <t>ต้นทุนทางการเงิน</t>
  </si>
  <si>
    <t>รวมค่าใช้จ่าย</t>
  </si>
  <si>
    <t>ส่วนแบ่งกำไร (ขาดทุน) จากเงินลงทุนในบริษัทร่วม</t>
  </si>
  <si>
    <t>และการร่วมค้า สุทธิ</t>
  </si>
  <si>
    <t>กำไร (ขาดทุน) ก่อนภาษีเงินได้</t>
  </si>
  <si>
    <t>กำไร (ขาดทุน) สำหรับปี</t>
  </si>
  <si>
    <t>กำไรขาดทุนเบ็ดเสร็จอื่น</t>
  </si>
  <si>
    <t>รายการที่จะไม่จัดประเภทรายการใหม่ไปยัง</t>
  </si>
  <si>
    <t>กำไรหรือขาดทุนในภายหลัง</t>
  </si>
  <si>
    <t>การวัดมูลค่าใหม่ของภาระผูกพัน</t>
  </si>
  <si>
    <t xml:space="preserve">   ผลประโยชน์พนักงาน</t>
  </si>
  <si>
    <t>การเปลี่ยนแปลงในมูลค่ายุติธรรมของ</t>
  </si>
  <si>
    <t xml:space="preserve">   เงินลงทุนในตราสารทุนด้วยมูลค่ายุติธรรม</t>
  </si>
  <si>
    <t xml:space="preserve">   ผ่านกำไรขาดทุนเบ็ดเสร็จอื่น สุทธิ</t>
  </si>
  <si>
    <t>ภาษีเงินได้ของรายการที่จะไม่จัดประเภทรายการใหม่</t>
  </si>
  <si>
    <t xml:space="preserve">   ไปยังกำไรหรือขาดทุนในภายหลัง</t>
  </si>
  <si>
    <t>รวมรายการที่จะไม่จัดประเภทรายการใหม่ไปยัง</t>
  </si>
  <si>
    <t xml:space="preserve">   กำไรหรือขาดทุนในภายหลัง</t>
  </si>
  <si>
    <t>รายการที่จะจัดประเภทรายการใหม่ไปยัง</t>
  </si>
  <si>
    <t>ส่วนแบ่งขาดทุนเบ็ดเสร็จอื่นของบริษัทร่วม</t>
  </si>
  <si>
    <t xml:space="preserve">   และการร่วมค้าตามวิธีส่วนได้เสีย สุทธิ</t>
  </si>
  <si>
    <t>ผลต่างของอัตราแลกเปลี่ยน</t>
  </si>
  <si>
    <t xml:space="preserve">   จากการแปลงค่างบการเงิน</t>
  </si>
  <si>
    <t>ภาษีเงินได้ของรายการที่จะจัดประเภทรายการใหม่</t>
  </si>
  <si>
    <t>รวมรายการที่จะจัดประเภทรายการใหม่ไปยัง</t>
  </si>
  <si>
    <t>ขาดทุนเบ็ดเสร็จอื่นสำหรับปี - สุทธิจากภาษี</t>
  </si>
  <si>
    <t>กำไร (ขาดทุน) เบ็ดเสร็จรวมสำหรับปี</t>
  </si>
  <si>
    <t>การแบ่งปันกำไร (ขาดทุน)</t>
  </si>
  <si>
    <t>ส่วนที่เป็นของผู้เป็นเจ้าของของบริษัทใหญ่</t>
  </si>
  <si>
    <t>ส่วนที่เป็นของผู้ถือหุ้นเดิมก่อนการรวมธุรกิจ</t>
  </si>
  <si>
    <t>ภายใต้การควบคุมเดียวกัน</t>
  </si>
  <si>
    <t>ส่วนของส่วนได้เสียที่ไม่มีอำนาจควบคุม</t>
  </si>
  <si>
    <t>การแบ่งปันกำไร (ขาดทุน) เบ็ดเสร็จรวม</t>
  </si>
  <si>
    <t>งบการเปลี่ยนแปลงส่วนของเจ้าของ</t>
  </si>
  <si>
    <t xml:space="preserve">งบการเงินรวม </t>
  </si>
  <si>
    <t>กำไร (ขาดทุน) เบ็ดเสร็จอื่น</t>
  </si>
  <si>
    <t>การวัดมูลค่าเงิน</t>
  </si>
  <si>
    <t>ส่วนแบ่ง</t>
  </si>
  <si>
    <t>ส่วนต่ำจาก</t>
  </si>
  <si>
    <t>การวัดมูลค่าใหม่</t>
  </si>
  <si>
    <t>ลงทุนในตราสารทุน</t>
  </si>
  <si>
    <t>กำไร (ขาดทุน)</t>
  </si>
  <si>
    <t>การเปลี่ยนแปลง</t>
  </si>
  <si>
    <t>ของภาระผูกพัน</t>
  </si>
  <si>
    <t>ด้วยมูลค่ายุติธรรม</t>
  </si>
  <si>
    <t>เบ็ดเสร็จอื่นจาก</t>
  </si>
  <si>
    <t>รวมองค์ประกอบ</t>
  </si>
  <si>
    <t>รวมส่วนของ</t>
  </si>
  <si>
    <t>ทุนที่ออกและ</t>
  </si>
  <si>
    <t xml:space="preserve"> ส่วนเกิน</t>
  </si>
  <si>
    <t xml:space="preserve"> สำรองตาม</t>
  </si>
  <si>
    <t>ยังไม่ได้</t>
  </si>
  <si>
    <t>สัดส่วนการถือหุ้น</t>
  </si>
  <si>
    <t>ผลประโยชน์</t>
  </si>
  <si>
    <t>ผ่านกำไรขาดทุน</t>
  </si>
  <si>
    <t>การแปลงค่า</t>
  </si>
  <si>
    <t>บริษัทร่วมและ</t>
  </si>
  <si>
    <t>อื่นของส่วนของ</t>
  </si>
  <si>
    <t>ผู้เป็นเจ้าของ</t>
  </si>
  <si>
    <t>ส่วนได้เสียที่ไม่มี</t>
  </si>
  <si>
    <t>รวม</t>
  </si>
  <si>
    <t>ชำระแล้ว</t>
  </si>
  <si>
    <t>มูลค่าหุ้น</t>
  </si>
  <si>
    <t>กฎหมาย</t>
  </si>
  <si>
    <t>จัดสรร</t>
  </si>
  <si>
    <t>ในบริษัทย่อย</t>
  </si>
  <si>
    <t>พนักงาน</t>
  </si>
  <si>
    <t>เบ็ดเสร็จอื่น</t>
  </si>
  <si>
    <t>งบการเงิน</t>
  </si>
  <si>
    <t>การร่วมค้า</t>
  </si>
  <si>
    <t>เจ้าของ</t>
  </si>
  <si>
    <t>ของบริษัทใหญ่</t>
  </si>
  <si>
    <t>อำนาจควบคุม</t>
  </si>
  <si>
    <t>ยอดคงเหลือ ณ วันที่ 1 มกราคม พ.ศ. 2566</t>
  </si>
  <si>
    <t>การเปลี่ยนแปลงในรายการกับผู้เป็นของเจ้าของสำหรับปี</t>
  </si>
  <si>
    <t>การเพิ่มทุนและเรียกชำระของบริษัทย่อย</t>
  </si>
  <si>
    <t>เงินปันผลจ่าย</t>
  </si>
  <si>
    <t>เงินปันผลจ่ายของบริษัทย่อย</t>
  </si>
  <si>
    <t>ยอดคงเหลือปลายปี ณ วันที่ 31 ธันวาคม พ.ศ. 2566</t>
  </si>
  <si>
    <t>ยอดคงเหลือ ณ วันที่ 1 มกราคม พ.ศ. 2567</t>
  </si>
  <si>
    <t>การเปลี่ยนแปลงสัดส่วนการลงทุนในบริษัทย่อย</t>
  </si>
  <si>
    <t>ตัดจำหน่ายหุ้นทุนซื้อคืน</t>
  </si>
  <si>
    <t>การจำหน่ายเงินลงทุนในบริษัทย่อยทางอ้อม</t>
  </si>
  <si>
    <t>ยอดคงเหลือปลายปี ณ วันที่ 31 ธันวาคม พ.ศ. 2567</t>
  </si>
  <si>
    <t>ส่วนเกินทุนจาก</t>
  </si>
  <si>
    <t>ส่วนของผู้ถือหุ้นเดิม</t>
  </si>
  <si>
    <t>การรวมธุรกิจ</t>
  </si>
  <si>
    <t>มูลค่ายุติธรรม</t>
  </si>
  <si>
    <t>ก่อนการรวมธุรกกิจ</t>
  </si>
  <si>
    <t xml:space="preserve"> ทุนที่ออกและ</t>
  </si>
  <si>
    <t xml:space="preserve"> สำรอง</t>
  </si>
  <si>
    <t>ภายใต้การควบคุม</t>
  </si>
  <si>
    <t>ของเงินลงทุน</t>
  </si>
  <si>
    <t>ตามกฎหมาย</t>
  </si>
  <si>
    <t>เดียวกัน</t>
  </si>
  <si>
    <t>ในตราสารทุน</t>
  </si>
  <si>
    <t>ยอดคงเหลือต้นปี ณ วันที่ 1 มกราคม พ.ศ. 2566</t>
  </si>
  <si>
    <t>- ตามที่รายงานไว้เดิม</t>
  </si>
  <si>
    <t>ผลกระทบของการรวมธุรกิจภายใต้การควบคุมเดียวกัน</t>
  </si>
  <si>
    <t>- ปรับปรุงใหม่</t>
  </si>
  <si>
    <t>การเปลี่ยนแปลงในรายการกับผู้เป็นเจ้าของสำหรับปี</t>
  </si>
  <si>
    <t>การเพิ่มหุ้นสามัญ</t>
  </si>
  <si>
    <t>ผลกระทบจากการรวมธุรกิจภายใต้การควบคุมเดียวกัน</t>
  </si>
  <si>
    <t>ยอดคงเหลือต้นปี ณ วันที่ 1 มกราคม พ.ศ. 2567</t>
  </si>
  <si>
    <t xml:space="preserve">งบกระแสเงินสด </t>
  </si>
  <si>
    <t>กระแสเงินสดจากกิจกรรมดำเนินงาน</t>
  </si>
  <si>
    <t>จากกิจกรรมดำเนินงาน</t>
  </si>
  <si>
    <t xml:space="preserve">   </t>
  </si>
  <si>
    <t>- ค่าเสื่อมราคาและค่าตัดจำหน่าย</t>
  </si>
  <si>
    <t>- ต้นทุนทางการเงิน</t>
  </si>
  <si>
    <t>- กำไรจากการเปลี่ยนประเภทเงินลงทุน</t>
  </si>
  <si>
    <t>- ขาดทุนจากการตัดจำหน่ายอสังหาริมทรัพย์เพื่อการลงทุน</t>
  </si>
  <si>
    <t>- (กำไร) ขาดทุนจากการจำหน่ายเครื่องจักรและอุปกรณ์</t>
  </si>
  <si>
    <t>- (กลับรายการ) ค่าเผื่อการปรับลดมูลค่าสินค้าคงเหลือ สุทธิ</t>
  </si>
  <si>
    <t>- (กำไร) ขาดทุนจากอัตราแลกเปลี่ยนที่ยังไม่เกิดขึ้น สุทธิ</t>
  </si>
  <si>
    <t>- ตัดจำหน่ายภาษีเงินได้หัก ณ ที่จ่าย</t>
  </si>
  <si>
    <t>- ตัดจำหน่ายรายได้ค่าเช่าที่ดินรับล่วงหน้าจากกิจการที่เกี่ยวข้องกัน</t>
  </si>
  <si>
    <t>กระแสเงินสดก่อนการเปลี่ยนแปลงของสินทรัพย์</t>
  </si>
  <si>
    <t>และหนี้สินดำเนินงาน</t>
  </si>
  <si>
    <t>การเปลี่ยนแปลงของสินทรัพย์และหนี้สินดำเนินงาน</t>
  </si>
  <si>
    <t>- ลูกหนี้การค้า</t>
  </si>
  <si>
    <t>- ลูกหนี้ผ่อนชำระกิจการที่เกี่ยวข้องกัน</t>
  </si>
  <si>
    <t>- ลูกหนี้ตามสัญญาเช่าเงินทุน</t>
  </si>
  <si>
    <t>- สินค้าคงเหลือ</t>
  </si>
  <si>
    <t>- สินทรัพย์ไม่หมุนเวียนอื่น</t>
  </si>
  <si>
    <t>- เจ้าหนี้การค้า</t>
  </si>
  <si>
    <t>- หนี้สินไม่หมุนเวียนอื่น</t>
  </si>
  <si>
    <t>เงินสดได้มาจาก (ใช้ไปใน) การดำเนินงาน</t>
  </si>
  <si>
    <t>- จ่ายภาษีเงินได้</t>
  </si>
  <si>
    <t>- เงินสดรับจากการขอคืนภาษีเงินได้</t>
  </si>
  <si>
    <t>เงินสดสุทธิได้มาจาก (ใช้ไปใน) กิจกรรมดำเนินงาน</t>
  </si>
  <si>
    <t>งบกระแสเงินสด</t>
  </si>
  <si>
    <t>กระแสเงินสดจากกิจกรรมลงทุน</t>
  </si>
  <si>
    <t>เงินสดจ่ายซื้อสินทรัพย์ทางการเงินที่วัดมูลค่าด้วยราคาทุนตัดจำหน่าย</t>
  </si>
  <si>
    <t>เงินสดรับจากการรับชำระเงินให้กู้ยืมระยะสั้นแก่กิจการอื่น</t>
  </si>
  <si>
    <t>และกิจการที่เกี่ยวข้องกัน</t>
  </si>
  <si>
    <t>เงินสดรับจากการรับชำระเงินให้กู้ยืมระยะยาวแก่กิจการที่เกี่ยวข้องกัน</t>
  </si>
  <si>
    <t>เงินให้กู้ยืมระยะยาวแก่กิจการที่เกี่ยวข้องกัน</t>
  </si>
  <si>
    <t>เงินสดจ่ายจากการรวมธุรกิจภายใต้การควบคุมเดียวกัน สุทธิ</t>
  </si>
  <si>
    <t>เงินสดจ่ายเพื่อลงทุนในบริษัทย่อย</t>
  </si>
  <si>
    <t>เงินสดจ่ายเพื่อลงทุนในบริษัทร่วม</t>
  </si>
  <si>
    <t>เงินสดจ่ายเพื่อลงทุนในการร่วมค้า</t>
  </si>
  <si>
    <t>เงินสดจ่ายซื้อที่ดิน อาคารและอุปกรณ์</t>
  </si>
  <si>
    <t>เงินสดจ่ายค่ารื้อถอนสินทรัพย์ถาวร</t>
  </si>
  <si>
    <t>เงินสดรับจากการจำหน่ายเครื่องจักรและอุปกรณ์</t>
  </si>
  <si>
    <t>เงินสดจ่ายซื้อสินทรัพย์ไม่มีตัวตน</t>
  </si>
  <si>
    <t>เงินสดรับจากรายได้ค่าเช่าที่ดินรับล่วงหน้าจากกิจการที่เกี่ยวข้องกัน</t>
  </si>
  <si>
    <t>เงินปันผลรับ</t>
  </si>
  <si>
    <t>ดอกเบี้ยรับ</t>
  </si>
  <si>
    <t>เงินสดรับจากลูกหนี้ตามสัญญาเช่าเงินทุน</t>
  </si>
  <si>
    <t>เงินสดจ่ายค่าดอกเบี้ยที่รวมอยู่ในที่ดิน อาคารและอุปกรณ์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</si>
  <si>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</si>
  <si>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</si>
  <si>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เงินสดจ่ายคืนเงินกู้ยืมระยะสั้นจากสถาบันการเงิน</t>
  </si>
  <si>
    <t>เงินสดรับจากเงินกู้ยืมระยะยาวจากสถาบันการเงิน</t>
  </si>
  <si>
    <t>เงินสดจ่ายคืนเงินกู้ยืมระยะยาวจากสถาบันการเงิน</t>
  </si>
  <si>
    <t>เงินสดจ่ายค่าธรรมเนียมในการจัดหาเงินกู้ยืมระยะยาว</t>
  </si>
  <si>
    <t>เงินสดรับจากเงินกู้ยืมระยะสั้นจากกิจการที่เกี่ยวข้องกัน</t>
  </si>
  <si>
    <t>เงินสดจ่ายคืนเงินกู้ยืมระยะสั้นจากกิจการอื่นและกิจการที่เกี่ยวข้องกัน</t>
  </si>
  <si>
    <t>เงินสดจ่ายชำระหนี้สินตามสัญญาเช่า</t>
  </si>
  <si>
    <t>เงินสดรับจากการออกหุ้นกู้</t>
  </si>
  <si>
    <t>เงินสดจ่ายคืนหุ้นกู้</t>
  </si>
  <si>
    <t>เงินสดจ่ายค่าธรรมเนียมในการจัดหาหุ้นกู้</t>
  </si>
  <si>
    <t>เงินสดรับชำระค่าหุ้นสามัญของบริษัทย่อยจากส่วนได้เสียที่ไม่มีอำนาจควบคุม</t>
  </si>
  <si>
    <t>เงินสดจ่ายเงินปันผล</t>
  </si>
  <si>
    <t>เงินสดรับจากการออกหุ้นสามัญส่วนของผู้ถือหุ้นเดิม</t>
  </si>
  <si>
    <t>ก่อนการรวมธุรกิจภายใต้การควบคุมเดียวกัน</t>
  </si>
  <si>
    <t>เงินสดจ่ายซื้อหุ้นสามัญซื้อคืน</t>
  </si>
  <si>
    <t>เงินสดจ่ายค่าดอกเบี้ย</t>
  </si>
  <si>
    <t>เงินสดและรายการเทียบเท่าเงินสดเพิ่มขึ้น (ลดลง) สุทธิ</t>
  </si>
  <si>
    <t>เงินสดและรายการเทียบเท่าเงินสดต้นปี</t>
  </si>
  <si>
    <t>เงินสดและรายการเทียบเท่าเงินสดปลายปี</t>
  </si>
  <si>
    <t>เงินสดและรายการเทียบเท่าเงินสด ประกอบด้วย</t>
  </si>
  <si>
    <t>- เงินสดในมือและเงินฝากสถาบันการเงิน</t>
  </si>
  <si>
    <t>ที่ครบกำหนดภายในสามเดือน</t>
  </si>
  <si>
    <t>ข้อมูลเพิ่มเติมเกี่ยวกับกระแสเงินสด</t>
  </si>
  <si>
    <t>การเปลี่ยนแปลงในเจ้าหนี้ค่าก่อสร้างและซื้อสินทรัพย์</t>
  </si>
  <si>
    <t>(รวมเงินประกันผลงานการก่อสร้าง)</t>
  </si>
  <si>
    <t>การเปลี่ยนแปลงในประมาณการรื้อถอน</t>
  </si>
  <si>
    <t>การเปลี่ยนแปลงในสินทรัพย์สิทธิการใช้</t>
  </si>
  <si>
    <t>การเปลี่ยนแปลงในลูกหนี้จากการขายเครื่องจักรและอุปกรณ์</t>
  </si>
  <si>
    <t>การจ่ายชำระเจ้าหนี้ค่าก่อสร้างและซื้อสินทรัพย์ถาวรโดย</t>
  </si>
  <si>
    <t>การหักกลบลบหนี้</t>
  </si>
  <si>
    <t>การลงทุนในบริษัทร่วมและการร่วมค้า สุทธิ</t>
  </si>
  <si>
    <t>ค่าความนิยม สุทธิ</t>
  </si>
  <si>
    <t xml:space="preserve">   (พ.ศ. 2566 หุ้นสามัญจำนวน 4,020,000,000 หุ้น </t>
  </si>
  <si>
    <t xml:space="preserve">   (พ.ศ. 2566 หุ้นสามัญจำนวน 3,730,000,000 หุ้น  </t>
  </si>
  <si>
    <t>ค่าใช้จ่ายในการขายและต้นทุนในการจัดจำหน่าย</t>
  </si>
  <si>
    <t>ขาดทุนจากการด้อยค่าของสินทรัพย์</t>
  </si>
  <si>
    <t>ภาษีเงินได้</t>
  </si>
  <si>
    <t>กำไร (ขาดทุน) ต่อหุ้น</t>
  </si>
  <si>
    <t>กำไร (ขาดทุน) ต่อหุ้นขั้นพื้นฐาน</t>
  </si>
  <si>
    <t>กำไร (ขาดทุน) ก่อนภาษีเงินได้สำหรับปี</t>
  </si>
  <si>
    <t>รายการปรับปรุงกำไร (ขาดทุน) ก่อนภาษีเงินได้เป็นเงินสดสุทธิ</t>
  </si>
  <si>
    <t>- ขาดทุนจากการวัดมูลค่ายุติธรรมของเครื่องมือทางการเงิน</t>
  </si>
  <si>
    <t>- ส่วนแบ่งกำไร (ขาดทุน) ของบริษัทร่วมและการร่วมค้า สุทธิ</t>
  </si>
  <si>
    <t>- กำไรจากการจำหน่ายสินทรัพย์ไม่มีตัวตน</t>
  </si>
  <si>
    <t>- ลูกหนี้หมุนเวียนอื่น</t>
  </si>
  <si>
    <t>- เจ้าหนี้หมุนเวียนอื่น</t>
  </si>
  <si>
    <t>เงินสดสุทธิได้มาจาก (ใช้ไปใน) กิจกรรมลงทุน</t>
  </si>
  <si>
    <t>เงินสดสุทธิได้มาจาก (ใช้ไปใน) กิจกรรมจัดหาเงิน</t>
  </si>
  <si>
    <t>เงินสดจ่ายเพื่อลงทุนในสินทรัพย์ทางการเงินที่วัดด้วยมูลค่ายุติธรรม</t>
  </si>
  <si>
    <t>ผ่านกำไรขาดทุนเบ็ดเสร็จอื่น</t>
  </si>
  <si>
    <t>เงินสดรับสุทธิจากการจำหน่ายเงินลงทุนในบริษัทย่อยทางอ้อม</t>
  </si>
  <si>
    <t>เงินสดรับจากการจำหน่ายเงินลงทุนในการร่วมค้า</t>
  </si>
  <si>
    <t>การเปลี่ยนแปลงในเจ้าหนี้ค่าซื้อสินทรัพย์ทรัพย์ไม่มีตัวตน</t>
  </si>
  <si>
    <t>- ดอกเบี้ยรับ</t>
  </si>
  <si>
    <t>- เงินปันผลรับ</t>
  </si>
  <si>
    <t>- ค่าใช้จ่ายผลประโยชน์พนักงาน</t>
  </si>
  <si>
    <t>- ขาดทุนจากการจำหน่ายเงินลงทุนในบริษัทย่อยทางอ้อม</t>
  </si>
  <si>
    <t>- (กลับรายการ) ขาดทุนด้านเครดิตที่คาดว่าจะเกิดขึ้น</t>
  </si>
  <si>
    <t>กำไรจากอัตราแลกเปลี่ยนของเงินสดและรายการเทียบเท่าเงินสด</t>
  </si>
  <si>
    <t>- ขาดทุนจากการด้อยค่าของสินทรัพย์</t>
  </si>
  <si>
    <t>- กำไรจากการเปลี่ยนแปลงสัญญาเช่า</t>
  </si>
  <si>
    <t>21, 24</t>
  </si>
  <si>
    <t>ที่ดิน อาคาร และอุปกรณ์ สุทธิ</t>
  </si>
  <si>
    <t>และการร่วมค้า</t>
  </si>
  <si>
    <t>- ขาดทุนจากการเปลี่ยนแปลงสัดส่วนการลงทุนในบริษัทร่วม</t>
  </si>
  <si>
    <t>กลับรายการ (ขาดทุน) ด้านเครดิตที่คาดว่าจะเกิดขึ้น</t>
  </si>
  <si>
    <t>19.2, 42.8</t>
  </si>
  <si>
    <t>19.1.3</t>
  </si>
  <si>
    <t>- ขาดทุนจากการตัดจำหน่ายเครื่องจักรและอุปกรณ์และสินทรัพย์ไม่มีตัวตน</t>
  </si>
  <si>
    <t>เงินสดจ่ายเงินให้กู้ยืมระยะสั้นแก่กิจการที่เกี่ยวข้องกัน</t>
  </si>
  <si>
    <t>เงินสดจ่ายคืนเงินกู้ยืมระยะยาวจากกิจการที่เกี่ยวข้องกัน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</si>
</sst>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&quot; $&quot;#,##0\ ;&quot; $(&quot;#,##0\);&quot; $- &quot;;@\ "/>
    <numFmt numFmtId="171" formatCode="#,##0.00\ ;&quot; (&quot;#,##0.00\);&quot; -&quot;#\ ;@\ "/>
    <numFmt numFmtId="172" formatCode="_(* #,##0_);_(* \(#,##0\);_(* &quot;-&quot;??_);_(@_)"/>
    <numFmt numFmtId="173" formatCode="General\ "/>
    <numFmt numFmtId="174" formatCode="_-* #,##0.00\ _€_-;\-* #,##0.00\ _€_-;_-* &quot;-&quot;??\ _€_-;_-@_-"/>
    <numFmt numFmtId="175" formatCode="_-* #,##0.00\ &quot;€&quot;_-;\-* #,##0.00\ &quot;€&quot;_-;_-* &quot;-&quot;??\ &quot;€&quot;_-;_-@_-"/>
    <numFmt numFmtId="176" formatCode="#,##0_);\(#,##0\);\-"/>
    <numFmt numFmtId="177" formatCode="[$$]#,##0.00_);\([$$]#,##0.00\)"/>
    <numFmt numFmtId="178" formatCode="#,##0.0;\(#,##0.0\);\-"/>
    <numFmt numFmtId="179" formatCode="_(* #,##0.00_);_(* \(#,##0.00\);_(* \-??_);_(@_)"/>
    <numFmt numFmtId="180" formatCode="_-* #,##0.00_-;\-* #,##0.00_-;_-* \-??_-;_-@_-"/>
    <numFmt numFmtId="181" formatCode="0.000%"/>
  </numFmts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Arial"/>
      <family val="2"/>
      <charset val="222"/>
    </font>
    <font>
      <sz val="12"/>
      <name val="新細明體"/>
      <family val="1"/>
      <charset val="136"/>
    </font>
    <font>
      <u/>
      <sz val="10"/>
      <color indexed="12"/>
      <name val="Arial"/>
      <family val="2"/>
      <charset val="222"/>
    </font>
    <font>
      <sz val="11"/>
      <color indexed="8"/>
      <name val="Calibri"/>
      <family val="2"/>
      <charset val="222"/>
    </font>
    <font>
      <b/>
      <sz val="13"/>
      <name val="Browallia New"/>
      <family val="2"/>
    </font>
    <font>
      <sz val="13"/>
      <name val="Browallia New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3"/>
      <charset val="134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7A1818"/>
      <name val="Georgia"/>
      <family val="1"/>
    </font>
    <font>
      <u/>
      <sz val="14"/>
      <color theme="10"/>
      <name val="Browallia New"/>
      <family val="2"/>
    </font>
    <font>
      <u/>
      <sz val="9"/>
      <color theme="10"/>
      <name val="Arial"/>
      <family val="2"/>
    </font>
    <font>
      <u/>
      <sz val="10"/>
      <color rgb="FF0000FF"/>
      <name val="Georgia"/>
      <family val="1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3"/>
      <color theme="1"/>
      <name val="Browallia New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13"/>
      <name val="Browallia New"/>
      <family val="2"/>
    </font>
    <font>
      <u/>
      <sz val="13"/>
      <name val="Browallia New"/>
      <family val="2"/>
    </font>
    <font>
      <sz val="13"/>
      <color rgb="FF000000"/>
      <name val="Browallia New"/>
      <family val="2"/>
    </font>
    <font>
      <sz val="6"/>
      <name val="Browall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51">
    <xf numFmtId="0" fontId="0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5" fillId="0" borderId="0" applyFill="0" applyBorder="0" applyAlignment="0" applyProtection="0"/>
    <xf numFmtId="171" fontId="3" fillId="0" borderId="0" applyFill="0" applyBorder="0" applyAlignment="0" applyProtection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5" fillId="0" borderId="0" applyFill="0" applyBorder="0" applyAlignment="0" applyProtection="0"/>
    <xf numFmtId="174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5" fillId="0" borderId="0" applyFill="0" applyBorder="0" applyAlignment="0" applyProtection="0"/>
    <xf numFmtId="165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5" fillId="0" borderId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3" fillId="0" borderId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3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7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1" applyNumberFormat="0" applyFill="0" applyAlignment="0">
      <protection locked="0"/>
    </xf>
    <xf numFmtId="173" fontId="7" fillId="0" borderId="0" applyFill="0" applyBorder="0" applyAlignment="0" applyProtection="0"/>
    <xf numFmtId="173" fontId="3" fillId="0" borderId="0"/>
    <xf numFmtId="0" fontId="14" fillId="0" borderId="0"/>
    <xf numFmtId="0" fontId="2" fillId="0" borderId="0"/>
    <xf numFmtId="177" fontId="12" fillId="0" borderId="0" applyAlignment="0"/>
    <xf numFmtId="0" fontId="8" fillId="0" borderId="0"/>
    <xf numFmtId="173" fontId="5" fillId="0" borderId="0"/>
    <xf numFmtId="0" fontId="2" fillId="0" borderId="0"/>
    <xf numFmtId="0" fontId="22" fillId="0" borderId="0"/>
    <xf numFmtId="0" fontId="3" fillId="0" borderId="0"/>
    <xf numFmtId="177" fontId="12" fillId="0" borderId="0" applyAlignment="0"/>
    <xf numFmtId="173" fontId="5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7" fontId="11" fillId="0" borderId="0"/>
    <xf numFmtId="0" fontId="3" fillId="0" borderId="0"/>
    <xf numFmtId="0" fontId="3" fillId="0" borderId="0"/>
    <xf numFmtId="0" fontId="22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177" fontId="12" fillId="0" borderId="0" applyAlignment="0"/>
    <xf numFmtId="0" fontId="11" fillId="0" borderId="0"/>
    <xf numFmtId="0" fontId="23" fillId="0" borderId="0"/>
    <xf numFmtId="173" fontId="5" fillId="0" borderId="0"/>
    <xf numFmtId="0" fontId="11" fillId="0" borderId="0"/>
    <xf numFmtId="0" fontId="8" fillId="0" borderId="0"/>
    <xf numFmtId="0" fontId="13" fillId="0" borderId="0"/>
    <xf numFmtId="0" fontId="11" fillId="0" borderId="0"/>
    <xf numFmtId="177" fontId="12" fillId="0" borderId="0" applyAlignment="0"/>
    <xf numFmtId="0" fontId="14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3" fillId="0" borderId="0"/>
    <xf numFmtId="0" fontId="11" fillId="0" borderId="0"/>
    <xf numFmtId="0" fontId="11" fillId="0" borderId="0"/>
    <xf numFmtId="0" fontId="2" fillId="0" borderId="0"/>
    <xf numFmtId="0" fontId="4" fillId="0" borderId="0"/>
    <xf numFmtId="0" fontId="2" fillId="0" borderId="0"/>
    <xf numFmtId="0" fontId="2" fillId="0" borderId="0"/>
    <xf numFmtId="9" fontId="5" fillId="0" borderId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3" fillId="0" borderId="0"/>
    <xf numFmtId="0" fontId="11" fillId="0" borderId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0" borderId="0" applyBorder="0" applyProtection="0"/>
    <xf numFmtId="179" fontId="26" fillId="0" borderId="0" applyBorder="0" applyProtection="0"/>
    <xf numFmtId="165" fontId="11" fillId="0" borderId="0" applyFont="0" applyFill="0" applyBorder="0" applyAlignment="0" applyProtection="0"/>
    <xf numFmtId="179" fontId="26" fillId="0" borderId="0" applyBorder="0" applyProtection="0"/>
    <xf numFmtId="170" fontId="3" fillId="0" borderId="0" applyBorder="0" applyProtection="0"/>
    <xf numFmtId="0" fontId="25" fillId="0" borderId="0" applyBorder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80" fontId="3" fillId="0" borderId="0" applyFill="0" applyBorder="0" applyAlignment="0" applyProtection="0"/>
    <xf numFmtId="165" fontId="12" fillId="0" borderId="0" applyFont="0" applyFill="0" applyBorder="0" applyAlignment="0" applyProtection="0"/>
    <xf numFmtId="171" fontId="3" fillId="0" borderId="0" applyFill="0" applyBorder="0" applyAlignment="0" applyProtection="0"/>
    <xf numFmtId="165" fontId="11" fillId="0" borderId="0" applyFont="0" applyFill="0" applyBorder="0" applyAlignment="0" applyProtection="0"/>
    <xf numFmtId="171" fontId="3" fillId="0" borderId="0" applyFill="0" applyBorder="0" applyAlignment="0" applyProtection="0"/>
    <xf numFmtId="177" fontId="12" fillId="0" borderId="0" applyAlignment="0"/>
    <xf numFmtId="0" fontId="27" fillId="0" borderId="1" applyNumberFormat="0" applyFill="0" applyBorder="0" applyAlignment="0">
      <alignment wrapText="1"/>
      <protection locked="0"/>
    </xf>
    <xf numFmtId="9" fontId="11" fillId="0" borderId="0" applyFont="0" applyFill="0" applyBorder="0" applyAlignment="0" applyProtection="0"/>
  </cellStyleXfs>
  <cellXfs count="188">
    <xf numFmtId="0" fontId="0" fillId="0" borderId="0" xfId="0"/>
    <xf numFmtId="172" fontId="9" fillId="0" borderId="0" xfId="1" applyNumberFormat="1" applyFont="1" applyFill="1" applyAlignment="1">
      <alignment vertical="center"/>
    </xf>
    <xf numFmtId="172" fontId="10" fillId="0" borderId="0" xfId="1" applyNumberFormat="1" applyFont="1" applyFill="1" applyAlignment="1">
      <alignment vertical="center"/>
    </xf>
    <xf numFmtId="173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quotePrefix="1" applyNumberFormat="1" applyFont="1" applyFill="1" applyAlignment="1">
      <alignment vertical="center"/>
    </xf>
    <xf numFmtId="165" fontId="9" fillId="0" borderId="0" xfId="6" applyFont="1" applyFill="1" applyAlignment="1">
      <alignment horizontal="right" vertical="center"/>
    </xf>
    <xf numFmtId="167" fontId="9" fillId="0" borderId="0" xfId="6" applyNumberFormat="1" applyFont="1" applyFill="1" applyAlignment="1">
      <alignment horizontal="right" vertical="center"/>
    </xf>
    <xf numFmtId="167" fontId="9" fillId="0" borderId="0" xfId="6" applyNumberFormat="1" applyFont="1" applyFill="1" applyBorder="1" applyAlignment="1">
      <alignment horizontal="center" vertical="center"/>
    </xf>
    <xf numFmtId="167" fontId="9" fillId="0" borderId="0" xfId="6" applyNumberFormat="1" applyFont="1" applyFill="1" applyAlignment="1">
      <alignment horizontal="center" vertical="center"/>
    </xf>
    <xf numFmtId="167" fontId="9" fillId="0" borderId="0" xfId="6" applyNumberFormat="1" applyFont="1" applyFill="1" applyBorder="1" applyAlignment="1">
      <alignment horizontal="right" vertical="center" wrapText="1"/>
    </xf>
    <xf numFmtId="167" fontId="9" fillId="0" borderId="0" xfId="6" applyNumberFormat="1" applyFont="1" applyFill="1" applyBorder="1" applyAlignment="1">
      <alignment horizontal="center" vertical="center" wrapText="1"/>
    </xf>
    <xf numFmtId="167" fontId="9" fillId="0" borderId="2" xfId="6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166" fontId="9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76" fontId="9" fillId="0" borderId="0" xfId="113" applyNumberFormat="1" applyFont="1" applyAlignment="1">
      <alignment horizontal="right" vertical="center"/>
    </xf>
    <xf numFmtId="176" fontId="9" fillId="0" borderId="0" xfId="113" applyNumberFormat="1" applyFont="1" applyAlignment="1">
      <alignment horizontal="left" vertical="center"/>
    </xf>
    <xf numFmtId="176" fontId="9" fillId="0" borderId="0" xfId="113" applyNumberFormat="1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0" xfId="88" applyNumberFormat="1" applyFont="1" applyAlignment="1">
      <alignment horizontal="left" vertical="center"/>
    </xf>
    <xf numFmtId="176" fontId="9" fillId="0" borderId="0" xfId="88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7" fontId="10" fillId="0" borderId="0" xfId="57" applyNumberFormat="1" applyFont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horizontal="left" vertical="center"/>
    </xf>
    <xf numFmtId="168" fontId="10" fillId="0" borderId="0" xfId="0" quotePrefix="1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7" fontId="10" fillId="0" borderId="2" xfId="57" applyNumberFormat="1" applyFont="1" applyBorder="1" applyAlignment="1">
      <alignment horizontal="right" vertical="center"/>
    </xf>
    <xf numFmtId="167" fontId="10" fillId="0" borderId="0" xfId="0" applyNumberFormat="1" applyFont="1" applyAlignment="1">
      <alignment horizontal="center" vertical="center"/>
    </xf>
    <xf numFmtId="167" fontId="10" fillId="0" borderId="2" xfId="0" applyNumberFormat="1" applyFont="1" applyBorder="1" applyAlignment="1">
      <alignment horizontal="right" vertical="center"/>
    </xf>
    <xf numFmtId="167" fontId="10" fillId="0" borderId="3" xfId="0" applyNumberFormat="1" applyFont="1" applyBorder="1" applyAlignment="1">
      <alignment horizontal="right" vertical="center"/>
    </xf>
    <xf numFmtId="10" fontId="29" fillId="0" borderId="0" xfId="150" applyNumberFormat="1" applyFont="1" applyFill="1" applyAlignment="1">
      <alignment horizontal="right" vertical="center"/>
    </xf>
    <xf numFmtId="176" fontId="29" fillId="0" borderId="0" xfId="0" applyNumberFormat="1" applyFont="1" applyAlignment="1">
      <alignment horizontal="right" vertical="center"/>
    </xf>
    <xf numFmtId="166" fontId="10" fillId="0" borderId="0" xfId="0" quotePrefix="1" applyNumberFormat="1" applyFont="1" applyAlignment="1">
      <alignment horizontal="left" vertical="center"/>
    </xf>
    <xf numFmtId="167" fontId="10" fillId="0" borderId="0" xfId="57" applyNumberFormat="1" applyFont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167" fontId="10" fillId="0" borderId="2" xfId="0" applyNumberFormat="1" applyFont="1" applyBorder="1" applyAlignment="1">
      <alignment vertical="center"/>
    </xf>
    <xf numFmtId="166" fontId="28" fillId="0" borderId="0" xfId="0" applyNumberFormat="1" applyFont="1" applyAlignment="1">
      <alignment horizontal="left" vertical="center"/>
    </xf>
    <xf numFmtId="166" fontId="28" fillId="0" borderId="0" xfId="0" applyNumberFormat="1" applyFont="1" applyAlignment="1">
      <alignment horizontal="center" vertical="center"/>
    </xf>
    <xf numFmtId="176" fontId="28" fillId="0" borderId="0" xfId="0" applyNumberFormat="1" applyFont="1" applyAlignment="1">
      <alignment horizontal="right" vertical="center"/>
    </xf>
    <xf numFmtId="176" fontId="28" fillId="0" borderId="0" xfId="0" applyNumberFormat="1" applyFont="1" applyAlignment="1">
      <alignment horizontal="left" vertical="center"/>
    </xf>
    <xf numFmtId="166" fontId="9" fillId="0" borderId="0" xfId="113" applyNumberFormat="1" applyFont="1" applyAlignment="1">
      <alignment horizontal="left" vertical="center"/>
    </xf>
    <xf numFmtId="166" fontId="10" fillId="0" borderId="0" xfId="113" applyNumberFormat="1" applyFont="1" applyAlignment="1">
      <alignment horizontal="center" vertical="center"/>
    </xf>
    <xf numFmtId="166" fontId="10" fillId="0" borderId="0" xfId="113" applyNumberFormat="1" applyFont="1" applyAlignment="1">
      <alignment horizontal="left" vertical="center"/>
    </xf>
    <xf numFmtId="176" fontId="10" fillId="0" borderId="0" xfId="113" applyNumberFormat="1" applyFont="1" applyAlignment="1">
      <alignment horizontal="right" vertical="center"/>
    </xf>
    <xf numFmtId="176" fontId="10" fillId="0" borderId="0" xfId="113" applyNumberFormat="1" applyFont="1" applyAlignment="1">
      <alignment horizontal="left" vertical="center"/>
    </xf>
    <xf numFmtId="176" fontId="10" fillId="0" borderId="0" xfId="113" applyNumberFormat="1" applyFont="1" applyAlignment="1">
      <alignment horizontal="center" vertical="center"/>
    </xf>
    <xf numFmtId="166" fontId="10" fillId="0" borderId="0" xfId="113" applyNumberFormat="1" applyFont="1" applyAlignment="1">
      <alignment vertical="center"/>
    </xf>
    <xf numFmtId="166" fontId="9" fillId="0" borderId="2" xfId="115" applyNumberFormat="1" applyFont="1" applyBorder="1" applyAlignment="1">
      <alignment horizontal="left" vertical="center"/>
    </xf>
    <xf numFmtId="166" fontId="9" fillId="0" borderId="2" xfId="113" applyNumberFormat="1" applyFont="1" applyBorder="1" applyAlignment="1">
      <alignment horizontal="left" vertical="center"/>
    </xf>
    <xf numFmtId="166" fontId="10" fillId="0" borderId="2" xfId="113" applyNumberFormat="1" applyFont="1" applyBorder="1" applyAlignment="1">
      <alignment horizontal="center" vertical="center"/>
    </xf>
    <xf numFmtId="166" fontId="10" fillId="0" borderId="2" xfId="113" applyNumberFormat="1" applyFont="1" applyBorder="1" applyAlignment="1">
      <alignment horizontal="left" vertical="center"/>
    </xf>
    <xf numFmtId="176" fontId="10" fillId="0" borderId="2" xfId="113" applyNumberFormat="1" applyFont="1" applyBorder="1" applyAlignment="1">
      <alignment horizontal="right" vertical="center"/>
    </xf>
    <xf numFmtId="176" fontId="10" fillId="0" borderId="2" xfId="113" applyNumberFormat="1" applyFont="1" applyBorder="1" applyAlignment="1">
      <alignment horizontal="left" vertical="center"/>
    </xf>
    <xf numFmtId="176" fontId="10" fillId="0" borderId="2" xfId="113" applyNumberFormat="1" applyFont="1" applyBorder="1" applyAlignment="1">
      <alignment horizontal="center" vertical="center"/>
    </xf>
    <xf numFmtId="166" fontId="9" fillId="0" borderId="2" xfId="113" applyNumberFormat="1" applyFont="1" applyBorder="1" applyAlignment="1">
      <alignment horizontal="center" vertical="center"/>
    </xf>
    <xf numFmtId="167" fontId="10" fillId="0" borderId="0" xfId="113" applyNumberFormat="1" applyFont="1" applyAlignment="1">
      <alignment horizontal="right" vertical="center"/>
    </xf>
    <xf numFmtId="167" fontId="10" fillId="0" borderId="0" xfId="113" applyNumberFormat="1" applyFont="1" applyAlignment="1">
      <alignment vertical="center"/>
    </xf>
    <xf numFmtId="168" fontId="10" fillId="0" borderId="0" xfId="113" quotePrefix="1" applyNumberFormat="1" applyFont="1" applyAlignment="1">
      <alignment horizontal="center" vertical="center"/>
    </xf>
    <xf numFmtId="167" fontId="10" fillId="0" borderId="2" xfId="113" applyNumberFormat="1" applyFont="1" applyBorder="1" applyAlignment="1">
      <alignment horizontal="right" vertical="center"/>
    </xf>
    <xf numFmtId="167" fontId="10" fillId="0" borderId="0" xfId="113" applyNumberFormat="1" applyFont="1" applyAlignment="1">
      <alignment horizontal="left" vertical="center"/>
    </xf>
    <xf numFmtId="167" fontId="10" fillId="0" borderId="0" xfId="113" applyNumberFormat="1" applyFont="1" applyAlignment="1">
      <alignment horizontal="center" vertical="center"/>
    </xf>
    <xf numFmtId="164" fontId="10" fillId="0" borderId="0" xfId="113" applyNumberFormat="1" applyFont="1" applyAlignment="1">
      <alignment horizontal="right" vertical="center"/>
    </xf>
    <xf numFmtId="168" fontId="10" fillId="0" borderId="0" xfId="113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6" fontId="10" fillId="0" borderId="2" xfId="0" applyNumberFormat="1" applyFont="1" applyBorder="1" applyAlignment="1">
      <alignment vertical="center"/>
    </xf>
    <xf numFmtId="167" fontId="10" fillId="0" borderId="2" xfId="113" applyNumberFormat="1" applyFont="1" applyBorder="1" applyAlignment="1">
      <alignment vertical="center"/>
    </xf>
    <xf numFmtId="167" fontId="10" fillId="0" borderId="3" xfId="113" applyNumberFormat="1" applyFont="1" applyBorder="1" applyAlignment="1">
      <alignment horizontal="right" vertical="center"/>
    </xf>
    <xf numFmtId="166" fontId="10" fillId="0" borderId="0" xfId="88" applyNumberFormat="1" applyFont="1" applyAlignment="1">
      <alignment horizontal="left" vertical="center"/>
    </xf>
    <xf numFmtId="166" fontId="9" fillId="0" borderId="0" xfId="88" applyNumberFormat="1" applyFont="1" applyAlignment="1">
      <alignment horizontal="left" vertical="center"/>
    </xf>
    <xf numFmtId="166" fontId="9" fillId="0" borderId="0" xfId="88" applyNumberFormat="1" applyFont="1" applyAlignment="1">
      <alignment horizontal="center" vertical="center"/>
    </xf>
    <xf numFmtId="167" fontId="9" fillId="0" borderId="0" xfId="88" applyNumberFormat="1" applyFont="1" applyAlignment="1">
      <alignment horizontal="right" vertical="center"/>
    </xf>
    <xf numFmtId="167" fontId="9" fillId="0" borderId="0" xfId="88" applyNumberFormat="1" applyFont="1" applyAlignment="1">
      <alignment horizontal="left" vertical="center"/>
    </xf>
    <xf numFmtId="167" fontId="9" fillId="0" borderId="0" xfId="88" applyNumberFormat="1" applyFont="1" applyAlignment="1">
      <alignment horizontal="center" vertical="center"/>
    </xf>
    <xf numFmtId="166" fontId="10" fillId="0" borderId="0" xfId="88" applyNumberFormat="1" applyFont="1" applyAlignment="1">
      <alignment horizontal="center" vertical="center"/>
    </xf>
    <xf numFmtId="167" fontId="10" fillId="0" borderId="0" xfId="88" applyNumberFormat="1" applyFont="1" applyAlignment="1">
      <alignment horizontal="right" vertical="center"/>
    </xf>
    <xf numFmtId="169" fontId="10" fillId="0" borderId="0" xfId="89" applyNumberFormat="1" applyFont="1" applyAlignment="1">
      <alignment horizontal="right" vertical="center"/>
    </xf>
    <xf numFmtId="166" fontId="9" fillId="0" borderId="0" xfId="57" applyNumberFormat="1" applyFont="1" applyAlignment="1">
      <alignment horizontal="left" vertical="center"/>
    </xf>
    <xf numFmtId="0" fontId="9" fillId="0" borderId="0" xfId="114" applyFont="1" applyAlignment="1">
      <alignment vertical="center"/>
    </xf>
    <xf numFmtId="167" fontId="10" fillId="0" borderId="0" xfId="114" applyNumberFormat="1" applyFont="1" applyAlignment="1">
      <alignment horizontal="center" vertical="center"/>
    </xf>
    <xf numFmtId="0" fontId="10" fillId="0" borderId="0" xfId="114" applyFont="1" applyAlignment="1">
      <alignment horizontal="right" vertical="center"/>
    </xf>
    <xf numFmtId="167" fontId="10" fillId="0" borderId="0" xfId="114" applyNumberFormat="1" applyFont="1" applyAlignment="1">
      <alignment horizontal="right" vertical="center"/>
    </xf>
    <xf numFmtId="166" fontId="9" fillId="0" borderId="0" xfId="113" applyNumberFormat="1" applyFont="1" applyAlignment="1">
      <alignment horizontal="right" vertical="center"/>
    </xf>
    <xf numFmtId="0" fontId="10" fillId="0" borderId="0" xfId="114" applyFont="1" applyAlignment="1">
      <alignment vertical="center"/>
    </xf>
    <xf numFmtId="166" fontId="9" fillId="0" borderId="2" xfId="116" applyNumberFormat="1" applyFont="1" applyBorder="1" applyAlignment="1">
      <alignment horizontal="left" vertical="center"/>
    </xf>
    <xf numFmtId="0" fontId="9" fillId="0" borderId="2" xfId="114" applyFont="1" applyBorder="1" applyAlignment="1">
      <alignment vertical="center"/>
    </xf>
    <xf numFmtId="167" fontId="10" fillId="0" borderId="2" xfId="114" applyNumberFormat="1" applyFont="1" applyBorder="1" applyAlignment="1">
      <alignment horizontal="center" vertical="center"/>
    </xf>
    <xf numFmtId="0" fontId="10" fillId="0" borderId="2" xfId="114" applyFont="1" applyBorder="1" applyAlignment="1">
      <alignment horizontal="right" vertical="center"/>
    </xf>
    <xf numFmtId="167" fontId="10" fillId="0" borderId="2" xfId="114" applyNumberFormat="1" applyFont="1" applyBorder="1" applyAlignment="1">
      <alignment horizontal="right" vertical="center"/>
    </xf>
    <xf numFmtId="0" fontId="9" fillId="0" borderId="0" xfId="114" applyFont="1" applyAlignment="1">
      <alignment horizontal="right" vertical="center"/>
    </xf>
    <xf numFmtId="0" fontId="9" fillId="0" borderId="0" xfId="114" applyFont="1" applyAlignment="1">
      <alignment horizontal="center" vertical="center"/>
    </xf>
    <xf numFmtId="167" fontId="9" fillId="0" borderId="2" xfId="114" applyNumberFormat="1" applyFont="1" applyBorder="1" applyAlignment="1">
      <alignment horizontal="right" vertical="center"/>
    </xf>
    <xf numFmtId="0" fontId="9" fillId="0" borderId="2" xfId="114" applyFont="1" applyBorder="1" applyAlignment="1">
      <alignment horizontal="right" vertical="center"/>
    </xf>
    <xf numFmtId="167" fontId="9" fillId="0" borderId="0" xfId="114" applyNumberFormat="1" applyFont="1" applyAlignment="1">
      <alignment horizontal="right" vertical="center"/>
    </xf>
    <xf numFmtId="0" fontId="10" fillId="0" borderId="0" xfId="114" applyFont="1" applyAlignment="1">
      <alignment horizontal="center" vertical="center"/>
    </xf>
    <xf numFmtId="167" fontId="9" fillId="0" borderId="0" xfId="57" applyNumberFormat="1" applyFont="1" applyAlignment="1">
      <alignment horizontal="center" vertical="center"/>
    </xf>
    <xf numFmtId="167" fontId="9" fillId="0" borderId="0" xfId="57" applyNumberFormat="1" applyFont="1" applyAlignment="1">
      <alignment horizontal="right" vertical="center"/>
    </xf>
    <xf numFmtId="167" fontId="9" fillId="0" borderId="2" xfId="0" applyNumberFormat="1" applyFont="1" applyBorder="1" applyAlignment="1">
      <alignment horizontal="right" vertical="center"/>
    </xf>
    <xf numFmtId="167" fontId="9" fillId="0" borderId="0" xfId="6" applyNumberFormat="1" applyFont="1" applyFill="1" applyAlignment="1">
      <alignment horizontal="right" vertical="center" wrapText="1"/>
    </xf>
    <xf numFmtId="166" fontId="9" fillId="0" borderId="0" xfId="57" quotePrefix="1" applyNumberFormat="1" applyFont="1" applyAlignment="1">
      <alignment horizontal="left" vertical="center"/>
    </xf>
    <xf numFmtId="167" fontId="10" fillId="0" borderId="0" xfId="114" applyNumberFormat="1" applyFont="1" applyAlignment="1">
      <alignment vertical="center"/>
    </xf>
    <xf numFmtId="166" fontId="10" fillId="0" borderId="0" xfId="57" applyNumberFormat="1" applyFont="1" applyAlignment="1">
      <alignment horizontal="left" vertical="center"/>
    </xf>
    <xf numFmtId="178" fontId="10" fillId="0" borderId="0" xfId="114" applyNumberFormat="1" applyFont="1" applyAlignment="1">
      <alignment horizontal="center" vertical="center"/>
    </xf>
    <xf numFmtId="164" fontId="10" fillId="0" borderId="0" xfId="114" applyNumberFormat="1" applyFont="1" applyAlignment="1">
      <alignment horizontal="right" vertical="center"/>
    </xf>
    <xf numFmtId="167" fontId="10" fillId="0" borderId="2" xfId="114" applyNumberFormat="1" applyFont="1" applyBorder="1" applyAlignment="1">
      <alignment vertical="center"/>
    </xf>
    <xf numFmtId="166" fontId="10" fillId="0" borderId="0" xfId="57" applyNumberFormat="1" applyFont="1" applyAlignment="1">
      <alignment vertical="center"/>
    </xf>
    <xf numFmtId="167" fontId="10" fillId="0" borderId="5" xfId="114" applyNumberFormat="1" applyFont="1" applyBorder="1" applyAlignment="1">
      <alignment vertical="center"/>
    </xf>
    <xf numFmtId="167" fontId="10" fillId="0" borderId="3" xfId="114" applyNumberFormat="1" applyFont="1" applyBorder="1" applyAlignment="1">
      <alignment vertical="center"/>
    </xf>
    <xf numFmtId="166" fontId="10" fillId="0" borderId="2" xfId="57" applyNumberFormat="1" applyFont="1" applyBorder="1" applyAlignment="1">
      <alignment horizontal="left" vertical="center"/>
    </xf>
    <xf numFmtId="166" fontId="10" fillId="0" borderId="0" xfId="57" applyNumberFormat="1" applyFont="1" applyAlignment="1">
      <alignment horizontal="center" vertical="center"/>
    </xf>
    <xf numFmtId="166" fontId="10" fillId="0" borderId="0" xfId="57" applyNumberFormat="1" applyFont="1" applyAlignment="1">
      <alignment horizontal="right" vertical="center"/>
    </xf>
    <xf numFmtId="166" fontId="9" fillId="0" borderId="2" xfId="57" applyNumberFormat="1" applyFont="1" applyBorder="1" applyAlignment="1">
      <alignment horizontal="left" vertical="center"/>
    </xf>
    <xf numFmtId="166" fontId="10" fillId="0" borderId="2" xfId="57" applyNumberFormat="1" applyFont="1" applyBorder="1" applyAlignment="1">
      <alignment horizontal="center" vertical="center"/>
    </xf>
    <xf numFmtId="166" fontId="10" fillId="0" borderId="2" xfId="57" applyNumberFormat="1" applyFont="1" applyBorder="1" applyAlignment="1">
      <alignment horizontal="right" vertical="center"/>
    </xf>
    <xf numFmtId="166" fontId="9" fillId="0" borderId="0" xfId="57" applyNumberFormat="1" applyFont="1" applyAlignment="1">
      <alignment horizontal="right" vertical="center"/>
    </xf>
    <xf numFmtId="166" fontId="9" fillId="0" borderId="2" xfId="57" applyNumberFormat="1" applyFont="1" applyBorder="1" applyAlignment="1">
      <alignment horizontal="right" vertical="center"/>
    </xf>
    <xf numFmtId="166" fontId="9" fillId="0" borderId="0" xfId="57" applyNumberFormat="1" applyFont="1" applyAlignment="1">
      <alignment vertical="center"/>
    </xf>
    <xf numFmtId="166" fontId="9" fillId="0" borderId="0" xfId="57" applyNumberFormat="1" applyFont="1" applyAlignment="1">
      <alignment horizontal="center" vertical="center"/>
    </xf>
    <xf numFmtId="166" fontId="9" fillId="0" borderId="0" xfId="57" applyNumberFormat="1" applyFont="1" applyAlignment="1">
      <alignment horizontal="center"/>
    </xf>
    <xf numFmtId="166" fontId="9" fillId="0" borderId="0" xfId="57" quotePrefix="1" applyNumberFormat="1" applyFont="1" applyAlignment="1">
      <alignment horizontal="right"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Alignment="1">
      <alignment horizontal="right" vertical="center"/>
    </xf>
    <xf numFmtId="167" fontId="10" fillId="0" borderId="6" xfId="57" applyNumberFormat="1" applyFont="1" applyBorder="1" applyAlignment="1">
      <alignment horizontal="right" vertical="center"/>
    </xf>
    <xf numFmtId="167" fontId="10" fillId="0" borderId="3" xfId="57" applyNumberFormat="1" applyFont="1" applyBorder="1" applyAlignment="1">
      <alignment horizontal="right" vertical="center"/>
    </xf>
    <xf numFmtId="166" fontId="10" fillId="0" borderId="2" xfId="57" applyNumberFormat="1" applyFont="1" applyBorder="1" applyAlignment="1">
      <alignment vertical="center"/>
    </xf>
    <xf numFmtId="168" fontId="10" fillId="0" borderId="2" xfId="0" applyNumberFormat="1" applyFont="1" applyBorder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/>
    </xf>
    <xf numFmtId="167" fontId="10" fillId="0" borderId="0" xfId="0" quotePrefix="1" applyNumberFormat="1" applyFont="1" applyAlignment="1">
      <alignment horizontal="right" vertical="center"/>
    </xf>
    <xf numFmtId="167" fontId="10" fillId="0" borderId="2" xfId="88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vertical="center"/>
    </xf>
    <xf numFmtId="176" fontId="9" fillId="0" borderId="0" xfId="88" applyNumberFormat="1" applyFont="1" applyAlignment="1">
      <alignment horizontal="right" vertical="center"/>
    </xf>
    <xf numFmtId="167" fontId="10" fillId="0" borderId="0" xfId="88" applyNumberFormat="1" applyFont="1" applyAlignment="1">
      <alignment horizontal="left" vertical="center"/>
    </xf>
    <xf numFmtId="167" fontId="10" fillId="0" borderId="0" xfId="88" applyNumberFormat="1" applyFont="1" applyAlignment="1">
      <alignment horizontal="center" vertical="center"/>
    </xf>
    <xf numFmtId="176" fontId="10" fillId="0" borderId="2" xfId="88" applyNumberFormat="1" applyFont="1" applyBorder="1" applyAlignment="1">
      <alignment horizontal="right" vertical="center"/>
    </xf>
    <xf numFmtId="176" fontId="10" fillId="0" borderId="2" xfId="88" applyNumberFormat="1" applyFont="1" applyBorder="1" applyAlignment="1">
      <alignment horizontal="left" vertical="center"/>
    </xf>
    <xf numFmtId="176" fontId="10" fillId="0" borderId="2" xfId="88" applyNumberFormat="1" applyFont="1" applyBorder="1" applyAlignment="1">
      <alignment horizontal="center" vertical="center"/>
    </xf>
    <xf numFmtId="176" fontId="10" fillId="0" borderId="0" xfId="88" applyNumberFormat="1" applyFont="1" applyAlignment="1">
      <alignment horizontal="right" vertical="center"/>
    </xf>
    <xf numFmtId="176" fontId="10" fillId="0" borderId="0" xfId="88" applyNumberFormat="1" applyFont="1" applyAlignment="1">
      <alignment horizontal="left" vertical="center"/>
    </xf>
    <xf numFmtId="176" fontId="10" fillId="0" borderId="0" xfId="88" applyNumberFormat="1" applyFont="1" applyAlignment="1">
      <alignment horizontal="center" vertical="center"/>
    </xf>
    <xf numFmtId="167" fontId="10" fillId="0" borderId="3" xfId="88" applyNumberFormat="1" applyFont="1" applyBorder="1" applyAlignment="1">
      <alignment horizontal="right" vertical="center"/>
    </xf>
    <xf numFmtId="166" fontId="10" fillId="0" borderId="0" xfId="0" quotePrefix="1" applyNumberFormat="1" applyFont="1" applyAlignment="1">
      <alignment horizontal="center" vertical="center"/>
    </xf>
    <xf numFmtId="173" fontId="10" fillId="0" borderId="0" xfId="1" quotePrefix="1" applyNumberFormat="1" applyFont="1" applyFill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113" applyFont="1" applyAlignment="1">
      <alignment horizontal="left" vertical="center"/>
    </xf>
    <xf numFmtId="166" fontId="10" fillId="0" borderId="0" xfId="113" quotePrefix="1" applyNumberFormat="1" applyFont="1" applyAlignment="1">
      <alignment horizontal="left" vertical="center"/>
    </xf>
    <xf numFmtId="166" fontId="10" fillId="0" borderId="0" xfId="88" quotePrefix="1" applyNumberFormat="1" applyFont="1" applyAlignment="1">
      <alignment horizontal="left" vertical="center"/>
    </xf>
    <xf numFmtId="166" fontId="9" fillId="0" borderId="0" xfId="116" applyNumberFormat="1" applyFont="1" applyAlignment="1">
      <alignment horizontal="left" vertical="center"/>
    </xf>
    <xf numFmtId="167" fontId="24" fillId="0" borderId="0" xfId="57" applyNumberFormat="1" applyFont="1" applyAlignment="1">
      <alignment horizontal="right" vertical="center"/>
    </xf>
    <xf numFmtId="0" fontId="30" fillId="0" borderId="0" xfId="0" applyFont="1"/>
    <xf numFmtId="0" fontId="10" fillId="0" borderId="2" xfId="114" applyFont="1" applyBorder="1" applyAlignment="1">
      <alignment vertical="center"/>
    </xf>
    <xf numFmtId="166" fontId="31" fillId="0" borderId="0" xfId="0" applyNumberFormat="1" applyFont="1" applyAlignment="1">
      <alignment horizontal="left" vertical="center"/>
    </xf>
    <xf numFmtId="166" fontId="31" fillId="0" borderId="0" xfId="0" quotePrefix="1" applyNumberFormat="1" applyFont="1" applyAlignment="1">
      <alignment horizontal="left" vertical="center"/>
    </xf>
    <xf numFmtId="168" fontId="31" fillId="0" borderId="0" xfId="0" applyNumberFormat="1" applyFont="1" applyAlignment="1">
      <alignment horizontal="center" vertical="center"/>
    </xf>
    <xf numFmtId="167" fontId="31" fillId="0" borderId="0" xfId="0" applyNumberFormat="1" applyFont="1" applyAlignment="1">
      <alignment vertical="center"/>
    </xf>
    <xf numFmtId="167" fontId="31" fillId="0" borderId="0" xfId="0" applyNumberFormat="1" applyFont="1" applyAlignment="1">
      <alignment horizontal="right" vertical="center"/>
    </xf>
    <xf numFmtId="166" fontId="31" fillId="0" borderId="0" xfId="0" applyNumberFormat="1" applyFont="1" applyAlignment="1">
      <alignment vertical="center"/>
    </xf>
    <xf numFmtId="181" fontId="10" fillId="0" borderId="0" xfId="150" applyNumberFormat="1" applyFont="1" applyAlignment="1">
      <alignment horizontal="right" vertical="center"/>
    </xf>
    <xf numFmtId="176" fontId="9" fillId="0" borderId="2" xfId="113" applyNumberFormat="1" applyFont="1" applyBorder="1" applyAlignment="1">
      <alignment horizontal="right" vertical="center"/>
    </xf>
    <xf numFmtId="166" fontId="10" fillId="0" borderId="2" xfId="0" applyNumberFormat="1" applyFont="1" applyBorder="1" applyAlignment="1">
      <alignment horizontal="left" vertical="center" shrinkToFit="1"/>
    </xf>
    <xf numFmtId="176" fontId="9" fillId="0" borderId="5" xfId="113" applyNumberFormat="1" applyFont="1" applyBorder="1" applyAlignment="1">
      <alignment horizontal="right" vertical="center"/>
    </xf>
    <xf numFmtId="176" fontId="9" fillId="0" borderId="0" xfId="113" applyNumberFormat="1" applyFont="1" applyAlignment="1">
      <alignment horizontal="right" vertical="center"/>
    </xf>
    <xf numFmtId="167" fontId="9" fillId="0" borderId="4" xfId="114" applyNumberFormat="1" applyFont="1" applyBorder="1" applyAlignment="1">
      <alignment horizontal="center" vertical="center"/>
    </xf>
    <xf numFmtId="0" fontId="9" fillId="0" borderId="2" xfId="114" applyFont="1" applyBorder="1" applyAlignment="1">
      <alignment horizontal="center" vertical="center"/>
    </xf>
    <xf numFmtId="0" fontId="9" fillId="0" borderId="4" xfId="114" applyFont="1" applyBorder="1" applyAlignment="1">
      <alignment horizontal="center" vertical="center"/>
    </xf>
    <xf numFmtId="167" fontId="9" fillId="0" borderId="2" xfId="6" applyNumberFormat="1" applyFont="1" applyFill="1" applyBorder="1" applyAlignment="1">
      <alignment horizontal="center" vertical="center"/>
    </xf>
    <xf numFmtId="166" fontId="9" fillId="0" borderId="7" xfId="57" applyNumberFormat="1" applyFont="1" applyBorder="1" applyAlignment="1">
      <alignment horizontal="center" vertical="center"/>
    </xf>
    <xf numFmtId="166" fontId="9" fillId="0" borderId="2" xfId="57" applyNumberFormat="1" applyFont="1" applyBorder="1" applyAlignment="1">
      <alignment horizontal="center" vertical="center"/>
    </xf>
    <xf numFmtId="166" fontId="9" fillId="0" borderId="2" xfId="57" applyNumberFormat="1" applyFont="1" applyBorder="1" applyAlignment="1">
      <alignment horizontal="center"/>
    </xf>
  </cellXfs>
  <cellStyles count="151">
    <cellStyle name="Comma" xfId="1" builtinId="3"/>
    <cellStyle name="Comma 10" xfId="2" xr:uid="{00000000-0005-0000-0000-000001000000}"/>
    <cellStyle name="Comma 10 14 3" xfId="137" xr:uid="{23A7C70A-9B07-4418-B89F-3E1D052F7FE3}"/>
    <cellStyle name="Comma 10 15 2" xfId="3" xr:uid="{00000000-0005-0000-0000-000002000000}"/>
    <cellStyle name="Comma 11" xfId="4" xr:uid="{00000000-0005-0000-0000-000003000000}"/>
    <cellStyle name="Comma 11 2 2 4" xfId="141" xr:uid="{A5032003-1FDC-417F-B355-6EDAB1E56D4C}"/>
    <cellStyle name="Comma 12" xfId="5" xr:uid="{00000000-0005-0000-0000-000004000000}"/>
    <cellStyle name="Comma 12 2 2" xfId="6" xr:uid="{00000000-0005-0000-0000-000005000000}"/>
    <cellStyle name="Comma 12 2 2 2" xfId="7" xr:uid="{00000000-0005-0000-0000-000006000000}"/>
    <cellStyle name="Comma 12 2 2 2 2" xfId="132" xr:uid="{B1D1364A-9554-4692-A5AB-53A8F4C5E013}"/>
    <cellStyle name="Comma 13" xfId="8" xr:uid="{00000000-0005-0000-0000-000007000000}"/>
    <cellStyle name="Comma 13 2 3" xfId="9" xr:uid="{00000000-0005-0000-0000-000008000000}"/>
    <cellStyle name="Comma 160" xfId="10" xr:uid="{00000000-0005-0000-0000-000009000000}"/>
    <cellStyle name="Comma 162" xfId="144" xr:uid="{CB74D455-BD29-46E1-896C-810687BC5378}"/>
    <cellStyle name="Comma 175" xfId="138" xr:uid="{82097FEB-925C-4E6D-9C36-AE60D25A2DD1}"/>
    <cellStyle name="Comma 176" xfId="136" xr:uid="{37BF78D6-A2A5-434B-9126-CC7E7B01019E}"/>
    <cellStyle name="Comma 182" xfId="143" xr:uid="{3B7D962A-4E14-4CD1-9A4F-51D922100F16}"/>
    <cellStyle name="Comma 2" xfId="11" xr:uid="{00000000-0005-0000-0000-00000A000000}"/>
    <cellStyle name="Comma 2 2" xfId="12" xr:uid="{00000000-0005-0000-0000-00000B000000}"/>
    <cellStyle name="Comma 2 2 2" xfId="142" xr:uid="{8C9F5311-E386-42E1-87CB-D8F053C4D59F}"/>
    <cellStyle name="Comma 2 3" xfId="13" xr:uid="{00000000-0005-0000-0000-00000C000000}"/>
    <cellStyle name="Comma 2 3 2" xfId="133" xr:uid="{44B3FB17-7A3E-44FC-ACE4-B596025677DB}"/>
    <cellStyle name="Comma 2 4" xfId="14" xr:uid="{00000000-0005-0000-0000-00000D000000}"/>
    <cellStyle name="Comma 26" xfId="15" xr:uid="{00000000-0005-0000-0000-00000E000000}"/>
    <cellStyle name="Comma 3" xfId="16" xr:uid="{00000000-0005-0000-0000-00000F000000}"/>
    <cellStyle name="Comma 3 2" xfId="17" xr:uid="{00000000-0005-0000-0000-000010000000}"/>
    <cellStyle name="Comma 3 2 2" xfId="18" xr:uid="{00000000-0005-0000-0000-000011000000}"/>
    <cellStyle name="Comma 3 2 2 2" xfId="19" xr:uid="{00000000-0005-0000-0000-000012000000}"/>
    <cellStyle name="Comma 3 2 2 3" xfId="147" xr:uid="{19F8010F-9FA0-4356-AD1D-063A99D60016}"/>
    <cellStyle name="Comma 3 3" xfId="20" xr:uid="{00000000-0005-0000-0000-000013000000}"/>
    <cellStyle name="Comma 3 3 2" xfId="145" xr:uid="{2B54854E-D11C-4489-A144-911D609A2C36}"/>
    <cellStyle name="Comma 3 4" xfId="21" xr:uid="{00000000-0005-0000-0000-000014000000}"/>
    <cellStyle name="Comma 3 5" xfId="134" xr:uid="{55ABD3F5-7AAD-4E4C-AE6F-635C901871F9}"/>
    <cellStyle name="Comma 39" xfId="22" xr:uid="{00000000-0005-0000-0000-000015000000}"/>
    <cellStyle name="Comma 4" xfId="23" xr:uid="{00000000-0005-0000-0000-000016000000}"/>
    <cellStyle name="Comma 4 2" xfId="24" xr:uid="{00000000-0005-0000-0000-000017000000}"/>
    <cellStyle name="Comma 4 2 2 2 2 2" xfId="146" xr:uid="{1F530C57-02EA-4115-8A1F-2B7B23C765EE}"/>
    <cellStyle name="Comma 4 3" xfId="25" xr:uid="{00000000-0005-0000-0000-000018000000}"/>
    <cellStyle name="Comma 4 4" xfId="26" xr:uid="{00000000-0005-0000-0000-000019000000}"/>
    <cellStyle name="Comma 4 5" xfId="131" xr:uid="{F2350577-883D-4D56-AC01-4998A528C83D}"/>
    <cellStyle name="Comma 43 7" xfId="27" xr:uid="{00000000-0005-0000-0000-00001A000000}"/>
    <cellStyle name="Comma 5" xfId="28" xr:uid="{00000000-0005-0000-0000-00001B000000}"/>
    <cellStyle name="Comma 5 2" xfId="29" xr:uid="{00000000-0005-0000-0000-00001C000000}"/>
    <cellStyle name="Comma 5 3" xfId="30" xr:uid="{00000000-0005-0000-0000-00001D000000}"/>
    <cellStyle name="Comma 5 34" xfId="139" xr:uid="{F7CA86AA-333A-4B6D-9547-FCE77D931919}"/>
    <cellStyle name="Comma 5 4" xfId="31" xr:uid="{00000000-0005-0000-0000-00001E000000}"/>
    <cellStyle name="Comma 6" xfId="32" xr:uid="{00000000-0005-0000-0000-00001F000000}"/>
    <cellStyle name="Comma 6 2" xfId="33" xr:uid="{00000000-0005-0000-0000-000020000000}"/>
    <cellStyle name="Comma 6 3" xfId="34" xr:uid="{00000000-0005-0000-0000-000021000000}"/>
    <cellStyle name="Comma 69 2" xfId="35" xr:uid="{00000000-0005-0000-0000-000022000000}"/>
    <cellStyle name="Comma 7" xfId="36" xr:uid="{00000000-0005-0000-0000-000023000000}"/>
    <cellStyle name="Comma 7 2" xfId="37" xr:uid="{00000000-0005-0000-0000-000024000000}"/>
    <cellStyle name="Comma 8" xfId="38" xr:uid="{00000000-0005-0000-0000-000025000000}"/>
    <cellStyle name="Comma 8 2" xfId="39" xr:uid="{00000000-0005-0000-0000-000026000000}"/>
    <cellStyle name="Comma 9" xfId="40" xr:uid="{00000000-0005-0000-0000-000027000000}"/>
    <cellStyle name="Comma 9 2" xfId="41" xr:uid="{00000000-0005-0000-0000-000028000000}"/>
    <cellStyle name="Currency 2" xfId="42" xr:uid="{00000000-0005-0000-0000-000029000000}"/>
    <cellStyle name="Explanatory Text 11" xfId="140" xr:uid="{0212AE58-AD7F-43E6-9486-083539DDB5B4}"/>
    <cellStyle name="Explanatory Text 2" xfId="43" xr:uid="{00000000-0005-0000-0000-00002A000000}"/>
    <cellStyle name="Followed Hyperlink 2" xfId="44" xr:uid="{00000000-0005-0000-0000-00002B000000}"/>
    <cellStyle name="Hyperlink 2" xfId="45" xr:uid="{00000000-0005-0000-0000-00002C000000}"/>
    <cellStyle name="Hyperlink 2 2" xfId="46" xr:uid="{00000000-0005-0000-0000-00002D000000}"/>
    <cellStyle name="Hyperlink 2 3" xfId="47" xr:uid="{00000000-0005-0000-0000-00002E000000}"/>
    <cellStyle name="Hyperlink 2 4" xfId="149" xr:uid="{FEB75424-6785-4D09-9A25-4D38944B0971}"/>
    <cellStyle name="Hyperlink 3" xfId="48" xr:uid="{00000000-0005-0000-0000-00002F000000}"/>
    <cellStyle name="Hyperlink 4" xfId="49" xr:uid="{00000000-0005-0000-0000-000030000000}"/>
    <cellStyle name="Hyperlink 5" xfId="50" xr:uid="{00000000-0005-0000-0000-000031000000}"/>
    <cellStyle name="Normal" xfId="0" builtinId="0"/>
    <cellStyle name="Normal - Style1" xfId="51" xr:uid="{00000000-0005-0000-0000-000033000000}"/>
    <cellStyle name="Normal 10" xfId="52" xr:uid="{00000000-0005-0000-0000-000034000000}"/>
    <cellStyle name="Normal 10 4" xfId="53" xr:uid="{00000000-0005-0000-0000-000035000000}"/>
    <cellStyle name="Normal 11" xfId="54" xr:uid="{00000000-0005-0000-0000-000036000000}"/>
    <cellStyle name="Normal 11 8" xfId="55" xr:uid="{00000000-0005-0000-0000-000037000000}"/>
    <cellStyle name="Normal 2" xfId="56" xr:uid="{00000000-0005-0000-0000-000038000000}"/>
    <cellStyle name="Normal 2 13" xfId="57" xr:uid="{00000000-0005-0000-0000-000039000000}"/>
    <cellStyle name="Normal 2 2" xfId="58" xr:uid="{00000000-0005-0000-0000-00003A000000}"/>
    <cellStyle name="Normal 2 2 2" xfId="59" xr:uid="{00000000-0005-0000-0000-00003B000000}"/>
    <cellStyle name="Normal 2 2 3" xfId="60" xr:uid="{00000000-0005-0000-0000-00003C000000}"/>
    <cellStyle name="Normal 2 3" xfId="61" xr:uid="{00000000-0005-0000-0000-00003D000000}"/>
    <cellStyle name="Normal 2 3 2" xfId="62" xr:uid="{00000000-0005-0000-0000-00003E000000}"/>
    <cellStyle name="Normal 2 3 3" xfId="63" xr:uid="{00000000-0005-0000-0000-00003F000000}"/>
    <cellStyle name="Normal 2 3 5" xfId="64" xr:uid="{00000000-0005-0000-0000-000040000000}"/>
    <cellStyle name="Normal 2 4" xfId="65" xr:uid="{00000000-0005-0000-0000-000041000000}"/>
    <cellStyle name="Normal 23" xfId="66" xr:uid="{00000000-0005-0000-0000-000042000000}"/>
    <cellStyle name="Normal 253" xfId="67" xr:uid="{00000000-0005-0000-0000-000043000000}"/>
    <cellStyle name="Normal 271" xfId="68" xr:uid="{00000000-0005-0000-0000-000044000000}"/>
    <cellStyle name="Normal 272" xfId="69" xr:uid="{00000000-0005-0000-0000-000045000000}"/>
    <cellStyle name="Normal 273" xfId="70" xr:uid="{00000000-0005-0000-0000-000046000000}"/>
    <cellStyle name="Normal 274" xfId="71" xr:uid="{00000000-0005-0000-0000-000047000000}"/>
    <cellStyle name="Normal 275" xfId="72" xr:uid="{00000000-0005-0000-0000-000048000000}"/>
    <cellStyle name="Normal 276" xfId="73" xr:uid="{00000000-0005-0000-0000-000049000000}"/>
    <cellStyle name="Normal 277" xfId="74" xr:uid="{00000000-0005-0000-0000-00004A000000}"/>
    <cellStyle name="Normal 278" xfId="75" xr:uid="{00000000-0005-0000-0000-00004B000000}"/>
    <cellStyle name="Normal 279" xfId="76" xr:uid="{00000000-0005-0000-0000-00004C000000}"/>
    <cellStyle name="Normal 280" xfId="77" xr:uid="{00000000-0005-0000-0000-00004D000000}"/>
    <cellStyle name="Normal 281" xfId="78" xr:uid="{00000000-0005-0000-0000-00004E000000}"/>
    <cellStyle name="Normal 282" xfId="79" xr:uid="{00000000-0005-0000-0000-00004F000000}"/>
    <cellStyle name="Normal 283" xfId="80" xr:uid="{00000000-0005-0000-0000-000050000000}"/>
    <cellStyle name="Normal 284" xfId="81" xr:uid="{00000000-0005-0000-0000-000051000000}"/>
    <cellStyle name="Normal 285" xfId="82" xr:uid="{00000000-0005-0000-0000-000052000000}"/>
    <cellStyle name="Normal 286" xfId="83" xr:uid="{00000000-0005-0000-0000-000053000000}"/>
    <cellStyle name="Normal 288" xfId="84" xr:uid="{00000000-0005-0000-0000-000054000000}"/>
    <cellStyle name="Normal 289" xfId="85" xr:uid="{00000000-0005-0000-0000-000055000000}"/>
    <cellStyle name="Normal 290" xfId="86" xr:uid="{00000000-0005-0000-0000-000056000000}"/>
    <cellStyle name="Normal 296" xfId="87" xr:uid="{00000000-0005-0000-0000-000057000000}"/>
    <cellStyle name="Normal 3" xfId="88" xr:uid="{00000000-0005-0000-0000-000058000000}"/>
    <cellStyle name="Normal 3 2" xfId="89" xr:uid="{00000000-0005-0000-0000-000059000000}"/>
    <cellStyle name="Normal 3 2 2" xfId="90" xr:uid="{00000000-0005-0000-0000-00005A000000}"/>
    <cellStyle name="Normal 3 2 2 2" xfId="91" xr:uid="{00000000-0005-0000-0000-00005B000000}"/>
    <cellStyle name="Normal 3 3" xfId="92" xr:uid="{00000000-0005-0000-0000-00005C000000}"/>
    <cellStyle name="Normal 3 3 2" xfId="93" xr:uid="{00000000-0005-0000-0000-00005D000000}"/>
    <cellStyle name="Normal 3 3 2 3" xfId="130" xr:uid="{8E161788-6EC0-4E2F-A968-D14A9338CF6E}"/>
    <cellStyle name="Normal 3 3 3" xfId="94" xr:uid="{00000000-0005-0000-0000-00005E000000}"/>
    <cellStyle name="Normal 3 4" xfId="95" xr:uid="{00000000-0005-0000-0000-00005F000000}"/>
    <cellStyle name="Normal 3 5" xfId="96" xr:uid="{00000000-0005-0000-0000-000060000000}"/>
    <cellStyle name="Normal 354" xfId="97" xr:uid="{00000000-0005-0000-0000-000061000000}"/>
    <cellStyle name="Normal 365" xfId="98" xr:uid="{00000000-0005-0000-0000-000062000000}"/>
    <cellStyle name="Normal 4" xfId="99" xr:uid="{00000000-0005-0000-0000-000063000000}"/>
    <cellStyle name="Normal 4 2" xfId="100" xr:uid="{00000000-0005-0000-0000-000064000000}"/>
    <cellStyle name="Normal 4 2 2" xfId="101" xr:uid="{00000000-0005-0000-0000-000065000000}"/>
    <cellStyle name="Normal 4 3" xfId="148" xr:uid="{5E1D19A0-CF61-44B5-9D18-45AA684ADE91}"/>
    <cellStyle name="Normal 4 5" xfId="102" xr:uid="{00000000-0005-0000-0000-000066000000}"/>
    <cellStyle name="Normal 5" xfId="103" xr:uid="{00000000-0005-0000-0000-000067000000}"/>
    <cellStyle name="Normal 5 2" xfId="104" xr:uid="{00000000-0005-0000-0000-000068000000}"/>
    <cellStyle name="Normal 6" xfId="105" xr:uid="{00000000-0005-0000-0000-000069000000}"/>
    <cellStyle name="Normal 6 2" xfId="106" xr:uid="{00000000-0005-0000-0000-00006A000000}"/>
    <cellStyle name="Normal 6 3" xfId="107" xr:uid="{00000000-0005-0000-0000-00006B000000}"/>
    <cellStyle name="Normal 7" xfId="108" xr:uid="{00000000-0005-0000-0000-00006C000000}"/>
    <cellStyle name="Normal 7 2" xfId="109" xr:uid="{00000000-0005-0000-0000-00006D000000}"/>
    <cellStyle name="Normal 71" xfId="110" xr:uid="{00000000-0005-0000-0000-00006E000000}"/>
    <cellStyle name="Normal 8" xfId="111" xr:uid="{00000000-0005-0000-0000-00006F000000}"/>
    <cellStyle name="Normal 9" xfId="112" xr:uid="{00000000-0005-0000-0000-000070000000}"/>
    <cellStyle name="Normal_EGCO_June10 TE" xfId="113" xr:uid="{00000000-0005-0000-0000-000071000000}"/>
    <cellStyle name="Normal_KEGCO_2002" xfId="114" xr:uid="{00000000-0005-0000-0000-000072000000}"/>
    <cellStyle name="Normal_Sheet5" xfId="115" xr:uid="{00000000-0005-0000-0000-000073000000}"/>
    <cellStyle name="Normal_Sheet7 2" xfId="116" xr:uid="{00000000-0005-0000-0000-000074000000}"/>
    <cellStyle name="Percent" xfId="150" builtinId="5"/>
    <cellStyle name="Percent 2" xfId="117" xr:uid="{00000000-0005-0000-0000-000075000000}"/>
    <cellStyle name="Percent 2 2" xfId="118" xr:uid="{00000000-0005-0000-0000-000076000000}"/>
    <cellStyle name="Percent 2 3" xfId="119" xr:uid="{00000000-0005-0000-0000-000077000000}"/>
    <cellStyle name="Percent 2 4" xfId="120" xr:uid="{00000000-0005-0000-0000-000078000000}"/>
    <cellStyle name="Percent 3" xfId="121" xr:uid="{00000000-0005-0000-0000-000079000000}"/>
    <cellStyle name="Percent 3 2" xfId="122" xr:uid="{00000000-0005-0000-0000-00007A000000}"/>
    <cellStyle name="Percent 3 3" xfId="123" xr:uid="{00000000-0005-0000-0000-00007B000000}"/>
    <cellStyle name="Percent 4" xfId="124" xr:uid="{00000000-0005-0000-0000-00007C000000}"/>
    <cellStyle name="Percent 5" xfId="125" xr:uid="{00000000-0005-0000-0000-00007D000000}"/>
    <cellStyle name="Percent 6" xfId="126" xr:uid="{00000000-0005-0000-0000-00007E000000}"/>
    <cellStyle name="Percent 7" xfId="127" xr:uid="{00000000-0005-0000-0000-00007F000000}"/>
    <cellStyle name="เครื่องหมายจุลภาค 4 2" xfId="128" xr:uid="{00000000-0005-0000-0000-000080000000}"/>
    <cellStyle name="ข้อความอธิบาย 9" xfId="135" xr:uid="{AFFECE5B-D9B8-4152-BB69-90A77B9F449B}"/>
    <cellStyle name="ปกติ_USCT2" xfId="129" xr:uid="{00000000-0005-0000-0000-000081000000}"/>
  </cellStyles>
  <dxfs count="0"/>
  <tableStyles count="0" defaultTableStyle="TableStyleMedium9" defaultPivotStyle="PivotStyleLight16"/>
  <colors>
    <mruColors>
      <color rgb="FFCCFFCC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L165"/>
  <sheetViews>
    <sheetView topLeftCell="A158" zoomScaleNormal="100" zoomScaleSheetLayoutView="120" workbookViewId="0">
      <selection activeCell="D41" sqref="D41"/>
    </sheetView>
  </sheetViews>
  <sheetFormatPr defaultColWidth="9.28515625" defaultRowHeight="21.75" customHeight="1"/>
  <cols>
    <col min="1" max="2" width="1.28515625" style="55" customWidth="1"/>
    <col min="3" max="3" width="44.140625" style="55" customWidth="1"/>
    <col min="4" max="4" width="7.5703125" style="56" customWidth="1"/>
    <col min="5" max="5" width="0.7109375" style="55" customWidth="1"/>
    <col min="6" max="6" width="13.7109375" style="57" customWidth="1"/>
    <col min="7" max="7" width="0.7109375" style="58" customWidth="1"/>
    <col min="8" max="8" width="13.7109375" style="57" customWidth="1"/>
    <col min="9" max="9" width="0.7109375" style="18" customWidth="1"/>
    <col min="10" max="10" width="13.7109375" style="16" customWidth="1"/>
    <col min="11" max="11" width="0.7109375" style="17" customWidth="1"/>
    <col min="12" max="12" width="13.7109375" style="16" customWidth="1"/>
    <col min="13" max="16384" width="9.28515625" style="19"/>
  </cols>
  <sheetData>
    <row r="1" spans="1:12" ht="21.75" customHeight="1">
      <c r="A1" s="13" t="s">
        <v>0</v>
      </c>
      <c r="B1" s="13"/>
      <c r="C1" s="13"/>
      <c r="D1" s="14"/>
      <c r="E1" s="15"/>
      <c r="F1" s="16"/>
      <c r="G1" s="17"/>
      <c r="H1" s="16"/>
    </row>
    <row r="2" spans="1:12" ht="21.75" customHeight="1">
      <c r="A2" s="13" t="s">
        <v>1</v>
      </c>
      <c r="B2" s="13"/>
      <c r="C2" s="13"/>
      <c r="D2" s="14"/>
      <c r="E2" s="15"/>
      <c r="F2" s="16"/>
      <c r="G2" s="17"/>
      <c r="H2" s="16"/>
    </row>
    <row r="3" spans="1:12" ht="21.75" customHeight="1">
      <c r="A3" s="20" t="s">
        <v>2</v>
      </c>
      <c r="B3" s="20"/>
      <c r="C3" s="20"/>
      <c r="D3" s="21"/>
      <c r="E3" s="22"/>
      <c r="F3" s="23"/>
      <c r="G3" s="24"/>
      <c r="H3" s="23"/>
      <c r="I3" s="25"/>
      <c r="J3" s="23"/>
      <c r="K3" s="24"/>
      <c r="L3" s="23"/>
    </row>
    <row r="4" spans="1:12" ht="19.899999999999999" customHeight="1">
      <c r="A4" s="15"/>
      <c r="B4" s="15"/>
      <c r="C4" s="15"/>
      <c r="D4" s="14"/>
      <c r="E4" s="15"/>
      <c r="F4" s="16"/>
      <c r="G4" s="17"/>
      <c r="H4" s="16"/>
    </row>
    <row r="5" spans="1:12" ht="19.899999999999999" customHeight="1">
      <c r="A5" s="19"/>
      <c r="B5" s="15"/>
      <c r="C5" s="15"/>
      <c r="D5" s="26"/>
      <c r="E5" s="13"/>
      <c r="F5" s="177" t="s">
        <v>3</v>
      </c>
      <c r="G5" s="177"/>
      <c r="H5" s="177"/>
      <c r="I5" s="27"/>
      <c r="J5" s="177" t="s">
        <v>4</v>
      </c>
      <c r="K5" s="177"/>
      <c r="L5" s="177"/>
    </row>
    <row r="6" spans="1:12" ht="19.899999999999999" customHeight="1">
      <c r="A6" s="19"/>
      <c r="B6" s="15"/>
      <c r="C6" s="15"/>
      <c r="D6" s="26"/>
      <c r="E6" s="13"/>
      <c r="F6" s="27" t="s">
        <v>5</v>
      </c>
      <c r="G6" s="28"/>
      <c r="H6" s="27" t="s">
        <v>6</v>
      </c>
      <c r="I6" s="29"/>
      <c r="J6" s="27" t="s">
        <v>5</v>
      </c>
      <c r="K6" s="28"/>
      <c r="L6" s="27" t="s">
        <v>6</v>
      </c>
    </row>
    <row r="7" spans="1:12" ht="19.899999999999999" customHeight="1">
      <c r="A7" s="15"/>
      <c r="B7" s="15"/>
      <c r="C7" s="15"/>
      <c r="D7" s="30" t="s">
        <v>7</v>
      </c>
      <c r="E7" s="13"/>
      <c r="F7" s="31" t="s">
        <v>8</v>
      </c>
      <c r="G7" s="32"/>
      <c r="H7" s="31" t="s">
        <v>8</v>
      </c>
      <c r="I7" s="33"/>
      <c r="J7" s="31" t="s">
        <v>8</v>
      </c>
      <c r="K7" s="32"/>
      <c r="L7" s="31" t="s">
        <v>8</v>
      </c>
    </row>
    <row r="8" spans="1:12" ht="3.75" customHeight="1">
      <c r="A8" s="15"/>
      <c r="B8" s="15"/>
      <c r="C8" s="15"/>
      <c r="D8" s="34"/>
      <c r="E8" s="13"/>
      <c r="F8" s="35"/>
      <c r="G8" s="32"/>
      <c r="H8" s="35"/>
      <c r="I8" s="33"/>
      <c r="J8" s="35"/>
      <c r="K8" s="32"/>
      <c r="L8" s="35"/>
    </row>
    <row r="9" spans="1:12" ht="19.899999999999999" customHeight="1">
      <c r="A9" s="13" t="s">
        <v>9</v>
      </c>
      <c r="B9" s="15"/>
      <c r="C9" s="15"/>
      <c r="D9" s="14"/>
      <c r="E9" s="15"/>
      <c r="F9" s="16"/>
      <c r="G9" s="17"/>
      <c r="H9" s="16"/>
    </row>
    <row r="10" spans="1:12" ht="3.75" customHeight="1">
      <c r="A10" s="13"/>
      <c r="B10" s="15"/>
      <c r="C10" s="15"/>
      <c r="D10" s="14"/>
      <c r="E10" s="15"/>
      <c r="F10" s="16"/>
      <c r="G10" s="17"/>
      <c r="H10" s="16"/>
    </row>
    <row r="11" spans="1:12" ht="19.899999999999999" customHeight="1">
      <c r="A11" s="13" t="s">
        <v>10</v>
      </c>
      <c r="B11" s="15"/>
      <c r="C11" s="15"/>
      <c r="D11" s="14"/>
      <c r="E11" s="15"/>
      <c r="F11" s="36"/>
      <c r="G11" s="37"/>
      <c r="H11" s="36"/>
      <c r="I11" s="38"/>
      <c r="J11" s="36"/>
      <c r="K11" s="37"/>
      <c r="L11" s="36"/>
    </row>
    <row r="12" spans="1:12" ht="3.75" customHeight="1">
      <c r="A12" s="13"/>
      <c r="B12" s="15"/>
      <c r="C12" s="15"/>
      <c r="D12" s="14"/>
      <c r="E12" s="15"/>
      <c r="F12" s="36"/>
      <c r="G12" s="37"/>
      <c r="H12" s="36"/>
      <c r="I12" s="38"/>
      <c r="J12" s="36"/>
      <c r="K12" s="37"/>
      <c r="L12" s="36"/>
    </row>
    <row r="13" spans="1:12" ht="19.899999999999999" customHeight="1">
      <c r="A13" s="15" t="s">
        <v>11</v>
      </c>
      <c r="B13" s="15"/>
      <c r="C13" s="15"/>
      <c r="D13" s="14">
        <v>10</v>
      </c>
      <c r="E13" s="15"/>
      <c r="F13" s="39">
        <v>382745852</v>
      </c>
      <c r="G13" s="40"/>
      <c r="H13" s="39">
        <v>2463729095</v>
      </c>
      <c r="I13" s="40"/>
      <c r="J13" s="39">
        <v>153115758</v>
      </c>
      <c r="K13" s="39"/>
      <c r="L13" s="39">
        <v>708019184</v>
      </c>
    </row>
    <row r="14" spans="1:12" ht="19.899999999999999" customHeight="1">
      <c r="A14" s="15" t="s">
        <v>12</v>
      </c>
      <c r="B14" s="15"/>
      <c r="C14" s="15"/>
      <c r="D14" s="14">
        <v>11</v>
      </c>
      <c r="E14" s="15"/>
      <c r="F14" s="39">
        <v>0</v>
      </c>
      <c r="G14" s="40"/>
      <c r="H14" s="39">
        <v>10161944</v>
      </c>
      <c r="I14" s="40"/>
      <c r="J14" s="39">
        <v>0</v>
      </c>
      <c r="K14" s="39"/>
      <c r="L14" s="39">
        <v>0</v>
      </c>
    </row>
    <row r="15" spans="1:12" ht="19.899999999999999" customHeight="1">
      <c r="A15" s="15" t="s">
        <v>13</v>
      </c>
      <c r="B15" s="15"/>
      <c r="C15" s="15"/>
      <c r="D15" s="14">
        <v>12</v>
      </c>
      <c r="E15" s="15"/>
      <c r="F15" s="39">
        <v>7947072058</v>
      </c>
      <c r="G15" s="41"/>
      <c r="H15" s="39">
        <v>8800177232</v>
      </c>
      <c r="I15" s="41"/>
      <c r="J15" s="39">
        <v>615688733</v>
      </c>
      <c r="K15" s="39"/>
      <c r="L15" s="39">
        <v>1207217000</v>
      </c>
    </row>
    <row r="16" spans="1:12" ht="19.899999999999999" customHeight="1">
      <c r="A16" s="15" t="s">
        <v>14</v>
      </c>
      <c r="B16" s="15"/>
      <c r="C16" s="15"/>
      <c r="D16" s="14"/>
      <c r="E16" s="15"/>
      <c r="F16" s="39"/>
      <c r="G16" s="41"/>
      <c r="H16" s="39"/>
      <c r="I16" s="41"/>
      <c r="J16" s="39"/>
      <c r="K16" s="39"/>
      <c r="L16" s="39"/>
    </row>
    <row r="17" spans="1:12" ht="19.899999999999999" customHeight="1">
      <c r="A17" s="15"/>
      <c r="B17" s="15" t="s">
        <v>15</v>
      </c>
      <c r="C17" s="15"/>
      <c r="D17" s="42">
        <v>42.3</v>
      </c>
      <c r="E17" s="15"/>
      <c r="F17" s="39">
        <v>14829755</v>
      </c>
      <c r="G17" s="41"/>
      <c r="H17" s="39">
        <v>72951346</v>
      </c>
      <c r="I17" s="41"/>
      <c r="J17" s="39">
        <v>0</v>
      </c>
      <c r="K17" s="39"/>
      <c r="L17" s="39">
        <v>0</v>
      </c>
    </row>
    <row r="18" spans="1:12" ht="19.899999999999999" customHeight="1">
      <c r="A18" s="15" t="s">
        <v>16</v>
      </c>
      <c r="B18" s="15"/>
      <c r="C18" s="15"/>
      <c r="D18" s="14"/>
      <c r="E18" s="15"/>
      <c r="F18" s="39"/>
      <c r="G18" s="41"/>
      <c r="H18" s="39"/>
      <c r="I18" s="41"/>
      <c r="J18" s="39"/>
      <c r="K18" s="39"/>
      <c r="L18" s="39"/>
    </row>
    <row r="19" spans="1:12" ht="19.899999999999999" customHeight="1">
      <c r="A19" s="15"/>
      <c r="B19" s="15" t="s">
        <v>15</v>
      </c>
      <c r="C19" s="15"/>
      <c r="D19" s="14">
        <v>13</v>
      </c>
      <c r="E19" s="15"/>
      <c r="F19" s="39">
        <v>2933232858</v>
      </c>
      <c r="G19" s="41"/>
      <c r="H19" s="39">
        <v>1911925922</v>
      </c>
      <c r="I19" s="41"/>
      <c r="J19" s="39">
        <v>1330509</v>
      </c>
      <c r="K19" s="39"/>
      <c r="L19" s="39">
        <v>2183475</v>
      </c>
    </row>
    <row r="20" spans="1:12" ht="19.899999999999999" customHeight="1">
      <c r="A20" s="15" t="s">
        <v>17</v>
      </c>
      <c r="B20" s="15"/>
      <c r="C20" s="15"/>
      <c r="D20" s="14">
        <v>14</v>
      </c>
      <c r="E20" s="19"/>
      <c r="F20" s="39">
        <v>2649354410</v>
      </c>
      <c r="G20" s="41"/>
      <c r="H20" s="39">
        <v>3210590597</v>
      </c>
      <c r="I20" s="41"/>
      <c r="J20" s="39">
        <v>2296569047</v>
      </c>
      <c r="K20" s="39"/>
      <c r="L20" s="39">
        <v>1628921289</v>
      </c>
    </row>
    <row r="21" spans="1:12" ht="19.899999999999999" customHeight="1">
      <c r="A21" s="15" t="s">
        <v>18</v>
      </c>
      <c r="B21" s="15"/>
      <c r="C21" s="15"/>
      <c r="D21" s="43">
        <v>42.5</v>
      </c>
      <c r="E21" s="15"/>
      <c r="F21" s="44">
        <v>11200000</v>
      </c>
      <c r="G21" s="41"/>
      <c r="H21" s="44">
        <v>11200000</v>
      </c>
      <c r="I21" s="41"/>
      <c r="J21" s="39">
        <v>11954601205</v>
      </c>
      <c r="K21" s="39"/>
      <c r="L21" s="39">
        <v>13143708000</v>
      </c>
    </row>
    <row r="22" spans="1:12" ht="19.899999999999999" customHeight="1">
      <c r="A22" s="15" t="s">
        <v>19</v>
      </c>
      <c r="B22" s="15"/>
      <c r="C22" s="15"/>
      <c r="D22" s="42"/>
      <c r="E22" s="15"/>
      <c r="F22" s="44"/>
      <c r="G22" s="41"/>
      <c r="H22" s="44"/>
      <c r="I22" s="41"/>
      <c r="J22" s="39"/>
      <c r="K22" s="39"/>
      <c r="L22" s="39"/>
    </row>
    <row r="23" spans="1:12" ht="19.899999999999999" customHeight="1">
      <c r="A23" s="15"/>
      <c r="B23" s="15" t="s">
        <v>20</v>
      </c>
      <c r="C23" s="15"/>
      <c r="D23" s="43">
        <v>42.5</v>
      </c>
      <c r="E23" s="15"/>
      <c r="F23" s="44">
        <v>0</v>
      </c>
      <c r="G23" s="41"/>
      <c r="H23" s="44">
        <v>0</v>
      </c>
      <c r="I23" s="41"/>
      <c r="J23" s="39">
        <v>549729674</v>
      </c>
      <c r="K23" s="39"/>
      <c r="L23" s="39">
        <v>97640494</v>
      </c>
    </row>
    <row r="24" spans="1:12" ht="19.899999999999999" customHeight="1">
      <c r="A24" s="15" t="s">
        <v>21</v>
      </c>
      <c r="B24" s="15"/>
      <c r="C24" s="15"/>
      <c r="D24" s="14">
        <v>15</v>
      </c>
      <c r="E24" s="15"/>
      <c r="F24" s="39">
        <v>4268387320</v>
      </c>
      <c r="G24" s="41"/>
      <c r="H24" s="39">
        <v>7412183839</v>
      </c>
      <c r="I24" s="41"/>
      <c r="J24" s="39">
        <v>227520674</v>
      </c>
      <c r="K24" s="39"/>
      <c r="L24" s="39">
        <v>234110283</v>
      </c>
    </row>
    <row r="25" spans="1:12" ht="19.899999999999999" customHeight="1">
      <c r="A25" s="15" t="s">
        <v>22</v>
      </c>
      <c r="B25" s="15"/>
      <c r="C25" s="15"/>
      <c r="D25" s="14">
        <v>16</v>
      </c>
      <c r="E25" s="15"/>
      <c r="F25" s="45">
        <v>363586503</v>
      </c>
      <c r="G25" s="41"/>
      <c r="H25" s="45">
        <v>548399033</v>
      </c>
      <c r="I25" s="41"/>
      <c r="J25" s="45">
        <v>0</v>
      </c>
      <c r="K25" s="39"/>
      <c r="L25" s="45">
        <v>0</v>
      </c>
    </row>
    <row r="26" spans="1:12" ht="6" customHeight="1">
      <c r="A26" s="15"/>
      <c r="B26" s="15"/>
      <c r="C26" s="15"/>
      <c r="D26" s="14"/>
      <c r="E26" s="15"/>
      <c r="F26" s="40"/>
      <c r="G26" s="41"/>
      <c r="H26" s="40"/>
      <c r="I26" s="41"/>
      <c r="J26" s="40"/>
      <c r="K26" s="46"/>
      <c r="L26" s="40"/>
    </row>
    <row r="27" spans="1:12" ht="19.899999999999999" customHeight="1">
      <c r="A27" s="13" t="s">
        <v>23</v>
      </c>
      <c r="B27" s="15"/>
      <c r="C27" s="15"/>
      <c r="D27" s="14"/>
      <c r="E27" s="15"/>
      <c r="F27" s="47">
        <f>SUM(F13:F25)</f>
        <v>18570408756</v>
      </c>
      <c r="G27" s="41"/>
      <c r="H27" s="47">
        <f>SUM(H13:H25)</f>
        <v>24441319008</v>
      </c>
      <c r="I27" s="41"/>
      <c r="J27" s="47">
        <f>SUM(J13:J25)</f>
        <v>15798555600</v>
      </c>
      <c r="K27" s="46"/>
      <c r="L27" s="47">
        <f>SUM(L13:L25)</f>
        <v>17021799725</v>
      </c>
    </row>
    <row r="28" spans="1:12" ht="3.75" customHeight="1">
      <c r="A28" s="15"/>
      <c r="B28" s="15"/>
      <c r="C28" s="15"/>
      <c r="D28" s="14"/>
      <c r="E28" s="15"/>
      <c r="F28" s="40"/>
      <c r="G28" s="41"/>
      <c r="H28" s="40"/>
      <c r="I28" s="41"/>
      <c r="J28" s="40"/>
      <c r="K28" s="46"/>
      <c r="L28" s="40"/>
    </row>
    <row r="29" spans="1:12" ht="19.899999999999999" customHeight="1">
      <c r="A29" s="13" t="s">
        <v>24</v>
      </c>
      <c r="B29" s="15"/>
      <c r="C29" s="15"/>
      <c r="D29" s="14"/>
      <c r="E29" s="15"/>
      <c r="F29" s="40"/>
      <c r="G29" s="41"/>
      <c r="H29" s="40"/>
      <c r="I29" s="41"/>
      <c r="J29" s="40"/>
      <c r="K29" s="46"/>
      <c r="L29" s="40"/>
    </row>
    <row r="30" spans="1:12" ht="3.75" customHeight="1">
      <c r="A30" s="15"/>
      <c r="B30" s="15"/>
      <c r="C30" s="15"/>
      <c r="D30" s="14"/>
      <c r="E30" s="15"/>
      <c r="F30" s="40"/>
      <c r="G30" s="41"/>
      <c r="H30" s="40"/>
      <c r="I30" s="41"/>
      <c r="J30" s="40"/>
      <c r="K30" s="46"/>
      <c r="L30" s="40"/>
    </row>
    <row r="31" spans="1:12" ht="18.75">
      <c r="A31" s="15" t="s">
        <v>12</v>
      </c>
      <c r="B31" s="15"/>
      <c r="C31" s="15"/>
      <c r="D31" s="14">
        <v>11</v>
      </c>
      <c r="E31" s="15"/>
      <c r="F31" s="40">
        <v>514844650</v>
      </c>
      <c r="G31" s="41"/>
      <c r="H31" s="40">
        <v>130329608</v>
      </c>
      <c r="I31" s="41"/>
      <c r="J31" s="40">
        <v>253742396</v>
      </c>
      <c r="K31" s="46"/>
      <c r="L31" s="40">
        <v>15000</v>
      </c>
    </row>
    <row r="32" spans="1:12" ht="19.899999999999999" customHeight="1">
      <c r="A32" s="15" t="s">
        <v>25</v>
      </c>
      <c r="B32" s="15"/>
      <c r="C32" s="15"/>
      <c r="D32" s="42">
        <v>42.3</v>
      </c>
      <c r="E32" s="15"/>
      <c r="F32" s="40">
        <v>77696714</v>
      </c>
      <c r="G32" s="41"/>
      <c r="H32" s="40">
        <v>364199964</v>
      </c>
      <c r="I32" s="41"/>
      <c r="J32" s="40">
        <v>0</v>
      </c>
      <c r="K32" s="46"/>
      <c r="L32" s="40">
        <v>0</v>
      </c>
    </row>
    <row r="33" spans="1:12" ht="19.899999999999999" customHeight="1">
      <c r="A33" s="15" t="s">
        <v>26</v>
      </c>
      <c r="B33" s="15"/>
      <c r="C33" s="15"/>
      <c r="D33" s="14">
        <v>13</v>
      </c>
      <c r="E33" s="15"/>
      <c r="F33" s="40">
        <v>6422591959</v>
      </c>
      <c r="G33" s="41"/>
      <c r="H33" s="40">
        <v>7526437543</v>
      </c>
      <c r="I33" s="41"/>
      <c r="J33" s="40">
        <v>16211805</v>
      </c>
      <c r="K33" s="46"/>
      <c r="L33" s="40">
        <v>17542315</v>
      </c>
    </row>
    <row r="34" spans="1:12" ht="19.899999999999999" customHeight="1">
      <c r="A34" s="15" t="s">
        <v>27</v>
      </c>
      <c r="B34" s="15"/>
      <c r="C34" s="15"/>
      <c r="D34" s="14">
        <v>17</v>
      </c>
      <c r="E34" s="15"/>
      <c r="F34" s="40">
        <v>3500000000</v>
      </c>
      <c r="G34" s="41"/>
      <c r="H34" s="40">
        <v>3500000000</v>
      </c>
      <c r="I34" s="41"/>
      <c r="J34" s="40">
        <v>3500000000</v>
      </c>
      <c r="K34" s="46"/>
      <c r="L34" s="40">
        <v>3500000000</v>
      </c>
    </row>
    <row r="35" spans="1:12" ht="18.75">
      <c r="A35" s="15" t="s">
        <v>28</v>
      </c>
      <c r="B35" s="15"/>
      <c r="C35" s="15"/>
      <c r="D35" s="14"/>
      <c r="E35" s="15"/>
      <c r="F35" s="40"/>
      <c r="G35" s="41"/>
      <c r="H35" s="40"/>
      <c r="I35" s="41"/>
      <c r="J35" s="40"/>
      <c r="K35" s="46"/>
      <c r="L35" s="40"/>
    </row>
    <row r="36" spans="1:12" ht="19.899999999999999" customHeight="1">
      <c r="A36" s="15"/>
      <c r="B36" s="15" t="s">
        <v>29</v>
      </c>
      <c r="D36" s="14">
        <v>18</v>
      </c>
      <c r="E36" s="15"/>
      <c r="F36" s="40">
        <v>4845922503</v>
      </c>
      <c r="G36" s="41"/>
      <c r="H36" s="40">
        <v>9369718255</v>
      </c>
      <c r="I36" s="41"/>
      <c r="J36" s="40">
        <v>3937731845</v>
      </c>
      <c r="K36" s="46"/>
      <c r="L36" s="40">
        <v>4840682170</v>
      </c>
    </row>
    <row r="37" spans="1:12" ht="19.899999999999999" customHeight="1">
      <c r="A37" s="15" t="s">
        <v>30</v>
      </c>
      <c r="B37" s="15"/>
      <c r="C37" s="15"/>
      <c r="D37" s="14">
        <v>19</v>
      </c>
      <c r="E37" s="15"/>
      <c r="F37" s="40">
        <v>0</v>
      </c>
      <c r="G37" s="41"/>
      <c r="H37" s="40">
        <v>0</v>
      </c>
      <c r="I37" s="41"/>
      <c r="J37" s="40">
        <v>27386267442</v>
      </c>
      <c r="K37" s="46"/>
      <c r="L37" s="40">
        <v>37184727901</v>
      </c>
    </row>
    <row r="38" spans="1:12" ht="19.899999999999999" customHeight="1">
      <c r="A38" s="15" t="s">
        <v>31</v>
      </c>
      <c r="B38" s="15"/>
      <c r="C38" s="15"/>
      <c r="D38" s="14">
        <v>19</v>
      </c>
      <c r="E38" s="15"/>
      <c r="F38" s="40">
        <v>1375310659</v>
      </c>
      <c r="G38" s="41"/>
      <c r="H38" s="40">
        <v>1868702980</v>
      </c>
      <c r="I38" s="41"/>
      <c r="J38" s="40">
        <v>0</v>
      </c>
      <c r="K38" s="46"/>
      <c r="L38" s="40">
        <v>0</v>
      </c>
    </row>
    <row r="39" spans="1:12" ht="19.899999999999999" customHeight="1">
      <c r="A39" s="15" t="s">
        <v>32</v>
      </c>
      <c r="B39" s="15"/>
      <c r="C39" s="15"/>
      <c r="D39" s="14">
        <v>19</v>
      </c>
      <c r="E39" s="15"/>
      <c r="F39" s="40">
        <v>497932892</v>
      </c>
      <c r="G39" s="41"/>
      <c r="H39" s="40">
        <v>431007705</v>
      </c>
      <c r="I39" s="41"/>
      <c r="J39" s="40">
        <v>173468840</v>
      </c>
      <c r="K39" s="46"/>
      <c r="L39" s="40">
        <v>70471090</v>
      </c>
    </row>
    <row r="40" spans="1:12" ht="19.899999999999999" customHeight="1">
      <c r="A40" s="15" t="s">
        <v>33</v>
      </c>
      <c r="B40" s="15"/>
      <c r="C40" s="15"/>
      <c r="D40" s="43">
        <v>42.5</v>
      </c>
      <c r="E40" s="15"/>
      <c r="F40" s="40">
        <v>65160213</v>
      </c>
      <c r="G40" s="41"/>
      <c r="H40" s="40">
        <v>65160213</v>
      </c>
      <c r="I40" s="41"/>
      <c r="J40" s="40">
        <v>15280972387</v>
      </c>
      <c r="K40" s="46"/>
      <c r="L40" s="40">
        <v>17307688130</v>
      </c>
    </row>
    <row r="41" spans="1:12" ht="19.899999999999999" customHeight="1">
      <c r="A41" s="15" t="s">
        <v>34</v>
      </c>
      <c r="B41" s="15"/>
      <c r="C41" s="15"/>
      <c r="D41" s="14">
        <v>20</v>
      </c>
      <c r="E41" s="15"/>
      <c r="F41" s="40">
        <v>59627169</v>
      </c>
      <c r="G41" s="41"/>
      <c r="H41" s="40">
        <v>61811538</v>
      </c>
      <c r="I41" s="41"/>
      <c r="J41" s="40">
        <v>705278964</v>
      </c>
      <c r="K41" s="46"/>
      <c r="L41" s="40">
        <v>707463333</v>
      </c>
    </row>
    <row r="42" spans="1:12" ht="19.899999999999999" customHeight="1">
      <c r="A42" s="15" t="s">
        <v>325</v>
      </c>
      <c r="B42" s="15"/>
      <c r="C42" s="15"/>
      <c r="D42" s="14">
        <v>21</v>
      </c>
      <c r="E42" s="15"/>
      <c r="F42" s="39">
        <v>55219566509</v>
      </c>
      <c r="G42" s="41"/>
      <c r="H42" s="39">
        <v>58675132739</v>
      </c>
      <c r="I42" s="41"/>
      <c r="J42" s="40">
        <v>10560634880</v>
      </c>
      <c r="K42" s="39"/>
      <c r="L42" s="39">
        <v>11260001397</v>
      </c>
    </row>
    <row r="43" spans="1:12" ht="19.899999999999999" customHeight="1">
      <c r="A43" s="15" t="s">
        <v>35</v>
      </c>
      <c r="B43" s="15"/>
      <c r="C43" s="15"/>
      <c r="D43" s="14">
        <v>22</v>
      </c>
      <c r="E43" s="15"/>
      <c r="F43" s="39">
        <v>840236814</v>
      </c>
      <c r="G43" s="41"/>
      <c r="H43" s="39">
        <v>1505279015</v>
      </c>
      <c r="I43" s="41"/>
      <c r="J43" s="40">
        <v>247708849</v>
      </c>
      <c r="K43" s="39"/>
      <c r="L43" s="39">
        <v>255777623</v>
      </c>
    </row>
    <row r="44" spans="1:12" ht="19.899999999999999" customHeight="1">
      <c r="A44" s="15" t="s">
        <v>294</v>
      </c>
      <c r="B44" s="15"/>
      <c r="C44" s="15"/>
      <c r="D44" s="14">
        <v>23</v>
      </c>
      <c r="E44" s="15"/>
      <c r="F44" s="39">
        <v>44259782</v>
      </c>
      <c r="G44" s="41"/>
      <c r="H44" s="39">
        <v>1193088105</v>
      </c>
      <c r="I44" s="41"/>
      <c r="J44" s="39">
        <v>0</v>
      </c>
      <c r="K44" s="39"/>
      <c r="L44" s="39">
        <v>0</v>
      </c>
    </row>
    <row r="45" spans="1:12" ht="19.899999999999999" customHeight="1">
      <c r="A45" s="15" t="s">
        <v>36</v>
      </c>
      <c r="B45" s="15"/>
      <c r="C45" s="15"/>
      <c r="D45" s="14">
        <v>24</v>
      </c>
      <c r="E45" s="15"/>
      <c r="F45" s="39">
        <v>1818384350</v>
      </c>
      <c r="G45" s="41"/>
      <c r="H45" s="39">
        <v>2482955086</v>
      </c>
      <c r="I45" s="41"/>
      <c r="J45" s="39">
        <v>238983461</v>
      </c>
      <c r="K45" s="39"/>
      <c r="L45" s="39">
        <v>250595686</v>
      </c>
    </row>
    <row r="46" spans="1:12" ht="19.899999999999999" customHeight="1">
      <c r="A46" s="15" t="s">
        <v>37</v>
      </c>
      <c r="B46" s="15"/>
      <c r="C46" s="15"/>
      <c r="D46" s="14">
        <v>25</v>
      </c>
      <c r="E46" s="15"/>
      <c r="F46" s="39">
        <v>501539891</v>
      </c>
      <c r="G46" s="41"/>
      <c r="H46" s="39">
        <v>343880265</v>
      </c>
      <c r="I46" s="41"/>
      <c r="J46" s="39">
        <v>275298567</v>
      </c>
      <c r="K46" s="39"/>
      <c r="L46" s="39">
        <v>235176858</v>
      </c>
    </row>
    <row r="47" spans="1:12" ht="19.899999999999999" customHeight="1">
      <c r="A47" s="15" t="s">
        <v>38</v>
      </c>
      <c r="B47" s="15"/>
      <c r="C47" s="15"/>
      <c r="D47" s="14">
        <v>26</v>
      </c>
      <c r="E47" s="15"/>
      <c r="F47" s="45">
        <v>1851358702</v>
      </c>
      <c r="G47" s="41"/>
      <c r="H47" s="45">
        <v>2270313430</v>
      </c>
      <c r="I47" s="41"/>
      <c r="J47" s="45">
        <v>1112050598</v>
      </c>
      <c r="K47" s="39"/>
      <c r="L47" s="45">
        <v>1129373824</v>
      </c>
    </row>
    <row r="48" spans="1:12" ht="3.75" customHeight="1">
      <c r="A48" s="15"/>
      <c r="B48" s="15"/>
      <c r="C48" s="15"/>
      <c r="D48" s="14"/>
      <c r="E48" s="15"/>
      <c r="F48" s="40"/>
      <c r="G48" s="41"/>
      <c r="H48" s="40"/>
      <c r="I48" s="41"/>
      <c r="J48" s="40"/>
      <c r="K48" s="46"/>
      <c r="L48" s="40"/>
    </row>
    <row r="49" spans="1:12" ht="19.899999999999999" customHeight="1">
      <c r="A49" s="13" t="s">
        <v>39</v>
      </c>
      <c r="B49" s="19"/>
      <c r="C49" s="15"/>
      <c r="D49" s="14"/>
      <c r="E49" s="15"/>
      <c r="F49" s="47">
        <f>SUM(F30:F47)</f>
        <v>77634432807</v>
      </c>
      <c r="G49" s="41"/>
      <c r="H49" s="47">
        <v>89788016446</v>
      </c>
      <c r="I49" s="41"/>
      <c r="J49" s="47">
        <f>SUM(J30:J47)</f>
        <v>63688350034</v>
      </c>
      <c r="K49" s="46"/>
      <c r="L49" s="47">
        <v>76759515327</v>
      </c>
    </row>
    <row r="50" spans="1:12" ht="3.75" customHeight="1">
      <c r="A50" s="15"/>
      <c r="B50" s="15"/>
      <c r="C50" s="15"/>
      <c r="D50" s="14"/>
      <c r="E50" s="15"/>
      <c r="F50" s="40"/>
      <c r="G50" s="41"/>
      <c r="H50" s="40"/>
      <c r="I50" s="41"/>
      <c r="J50" s="40"/>
      <c r="K50" s="46"/>
      <c r="L50" s="40"/>
    </row>
    <row r="51" spans="1:12" ht="19.899999999999999" customHeight="1" thickBot="1">
      <c r="A51" s="13" t="s">
        <v>40</v>
      </c>
      <c r="B51" s="15"/>
      <c r="C51" s="15"/>
      <c r="D51" s="14"/>
      <c r="E51" s="15"/>
      <c r="F51" s="48">
        <f>SUM(F27,F49)</f>
        <v>96204841563</v>
      </c>
      <c r="G51" s="41"/>
      <c r="H51" s="48">
        <v>114229335454</v>
      </c>
      <c r="I51" s="41"/>
      <c r="J51" s="48">
        <f>SUM(J27,J49)</f>
        <v>79486905634</v>
      </c>
      <c r="K51" s="46"/>
      <c r="L51" s="48">
        <v>93781315052</v>
      </c>
    </row>
    <row r="52" spans="1:12" ht="19.899999999999999" customHeight="1" thickTop="1">
      <c r="A52" s="13"/>
      <c r="B52" s="15"/>
      <c r="C52" s="15"/>
      <c r="D52" s="14"/>
      <c r="E52" s="15"/>
      <c r="F52" s="40"/>
      <c r="G52" s="41"/>
      <c r="H52" s="40"/>
      <c r="I52" s="41"/>
      <c r="J52" s="40"/>
      <c r="K52" s="46"/>
      <c r="L52" s="40"/>
    </row>
    <row r="53" spans="1:12" ht="20.100000000000001" customHeight="1">
      <c r="A53" s="13"/>
      <c r="B53" s="15"/>
      <c r="C53" s="15"/>
      <c r="D53" s="14"/>
      <c r="E53" s="15"/>
      <c r="F53" s="176"/>
      <c r="G53" s="41"/>
      <c r="H53" s="40"/>
      <c r="I53" s="41"/>
      <c r="J53" s="40"/>
      <c r="K53" s="46"/>
      <c r="L53" s="40"/>
    </row>
    <row r="54" spans="1:12" ht="3.75" customHeight="1">
      <c r="A54" s="13"/>
      <c r="B54" s="15"/>
      <c r="C54" s="15"/>
      <c r="D54" s="14"/>
      <c r="E54" s="15"/>
      <c r="F54" s="176"/>
      <c r="G54" s="41"/>
      <c r="H54" s="40"/>
      <c r="I54" s="41"/>
      <c r="J54" s="40"/>
      <c r="K54" s="46"/>
      <c r="L54" s="40"/>
    </row>
    <row r="55" spans="1:12" ht="19.899999999999999" customHeight="1">
      <c r="A55" s="15" t="s">
        <v>41</v>
      </c>
      <c r="B55" s="15"/>
      <c r="C55" s="15"/>
      <c r="D55" s="14"/>
      <c r="E55" s="15"/>
      <c r="F55" s="49"/>
      <c r="G55" s="17"/>
      <c r="H55" s="50"/>
      <c r="I55" s="17"/>
      <c r="K55" s="18"/>
    </row>
    <row r="56" spans="1:12" ht="20.100000000000001" customHeight="1">
      <c r="A56" s="13"/>
      <c r="B56" s="15"/>
      <c r="C56" s="15"/>
      <c r="D56" s="14"/>
      <c r="E56" s="15"/>
      <c r="F56" s="16"/>
      <c r="G56" s="17"/>
      <c r="H56" s="16"/>
    </row>
    <row r="57" spans="1:12" ht="22.15" customHeight="1">
      <c r="A57" s="178" t="s">
        <v>42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</row>
    <row r="58" spans="1:12" ht="21.75" customHeight="1">
      <c r="A58" s="13" t="str">
        <f>A1</f>
        <v xml:space="preserve">บริษัท พลังงานบริสุทธิ์ จำกัด (มหาชน)  </v>
      </c>
      <c r="B58" s="13"/>
      <c r="C58" s="13"/>
      <c r="D58" s="14"/>
      <c r="E58" s="15"/>
      <c r="F58" s="16"/>
      <c r="G58" s="17"/>
      <c r="H58" s="16"/>
    </row>
    <row r="59" spans="1:12" ht="21.75" customHeight="1">
      <c r="A59" s="13" t="s">
        <v>1</v>
      </c>
      <c r="B59" s="13"/>
      <c r="C59" s="13"/>
      <c r="D59" s="14"/>
      <c r="E59" s="15"/>
      <c r="F59" s="16"/>
      <c r="G59" s="17"/>
      <c r="H59" s="16"/>
    </row>
    <row r="60" spans="1:12" ht="21.75" customHeight="1">
      <c r="A60" s="20" t="str">
        <f>A3</f>
        <v>ณ วันที่ 31 ธันวาคม พ.ศ. 2567</v>
      </c>
      <c r="B60" s="20"/>
      <c r="C60" s="20"/>
      <c r="D60" s="21"/>
      <c r="E60" s="22"/>
      <c r="F60" s="23"/>
      <c r="G60" s="24"/>
      <c r="H60" s="23"/>
      <c r="I60" s="25"/>
      <c r="J60" s="23"/>
      <c r="K60" s="24"/>
      <c r="L60" s="23"/>
    </row>
    <row r="61" spans="1:12" ht="19.899999999999999" customHeight="1">
      <c r="A61" s="15"/>
      <c r="B61" s="15"/>
      <c r="C61" s="15"/>
      <c r="D61" s="14"/>
      <c r="E61" s="15"/>
      <c r="F61" s="16"/>
      <c r="G61" s="17"/>
      <c r="H61" s="16"/>
      <c r="J61" s="179"/>
      <c r="K61" s="179"/>
      <c r="L61" s="179"/>
    </row>
    <row r="62" spans="1:12" ht="19.899999999999999" customHeight="1">
      <c r="A62" s="19"/>
      <c r="B62" s="15"/>
      <c r="C62" s="15"/>
      <c r="D62" s="26"/>
      <c r="E62" s="13"/>
      <c r="F62" s="177" t="s">
        <v>3</v>
      </c>
      <c r="G62" s="177"/>
      <c r="H62" s="177"/>
      <c r="I62" s="27"/>
      <c r="J62" s="177" t="s">
        <v>4</v>
      </c>
      <c r="K62" s="177"/>
      <c r="L62" s="177"/>
    </row>
    <row r="63" spans="1:12" ht="19.899999999999999" customHeight="1">
      <c r="A63" s="15"/>
      <c r="B63" s="15"/>
      <c r="C63" s="15"/>
      <c r="D63" s="14"/>
      <c r="E63" s="13"/>
      <c r="F63" s="27" t="s">
        <v>5</v>
      </c>
      <c r="G63" s="28"/>
      <c r="H63" s="27" t="s">
        <v>6</v>
      </c>
      <c r="I63" s="29"/>
      <c r="J63" s="27" t="s">
        <v>5</v>
      </c>
      <c r="K63" s="28"/>
      <c r="L63" s="27" t="s">
        <v>6</v>
      </c>
    </row>
    <row r="64" spans="1:12" ht="19.899999999999999" customHeight="1">
      <c r="A64" s="15"/>
      <c r="B64" s="15"/>
      <c r="C64" s="15"/>
      <c r="D64" s="30" t="s">
        <v>7</v>
      </c>
      <c r="E64" s="13"/>
      <c r="F64" s="31" t="s">
        <v>8</v>
      </c>
      <c r="G64" s="32"/>
      <c r="H64" s="31" t="s">
        <v>8</v>
      </c>
      <c r="I64" s="33"/>
      <c r="J64" s="31" t="s">
        <v>8</v>
      </c>
      <c r="K64" s="32"/>
      <c r="L64" s="31" t="s">
        <v>8</v>
      </c>
    </row>
    <row r="65" spans="1:12" ht="6" customHeight="1">
      <c r="A65" s="15"/>
      <c r="B65" s="15"/>
      <c r="C65" s="15"/>
      <c r="D65" s="34"/>
      <c r="E65" s="13"/>
      <c r="F65" s="35"/>
      <c r="G65" s="32"/>
      <c r="H65" s="35"/>
      <c r="I65" s="33"/>
      <c r="J65" s="35"/>
      <c r="K65" s="32"/>
      <c r="L65" s="35"/>
    </row>
    <row r="66" spans="1:12" ht="19.899999999999999" customHeight="1">
      <c r="A66" s="13" t="s">
        <v>43</v>
      </c>
      <c r="B66" s="15"/>
      <c r="C66" s="15"/>
      <c r="D66" s="14"/>
      <c r="E66" s="15"/>
      <c r="F66" s="16"/>
      <c r="G66" s="17"/>
      <c r="H66" s="16"/>
    </row>
    <row r="67" spans="1:12" ht="6" customHeight="1">
      <c r="A67" s="13"/>
      <c r="B67" s="15"/>
      <c r="C67" s="15"/>
      <c r="D67" s="14"/>
      <c r="E67" s="15"/>
      <c r="F67" s="16"/>
      <c r="G67" s="17"/>
      <c r="H67" s="16"/>
    </row>
    <row r="68" spans="1:12" ht="19.899999999999999" customHeight="1">
      <c r="A68" s="13" t="s">
        <v>44</v>
      </c>
      <c r="B68" s="15"/>
      <c r="C68" s="15"/>
      <c r="D68" s="14"/>
      <c r="E68" s="15"/>
      <c r="F68" s="16"/>
      <c r="G68" s="17"/>
      <c r="H68" s="16"/>
    </row>
    <row r="69" spans="1:12" ht="6" customHeight="1">
      <c r="A69" s="13"/>
      <c r="B69" s="15"/>
      <c r="C69" s="15"/>
      <c r="D69" s="14"/>
      <c r="E69" s="15"/>
      <c r="F69" s="16"/>
      <c r="G69" s="17"/>
      <c r="H69" s="16"/>
    </row>
    <row r="70" spans="1:12" ht="19.899999999999999" customHeight="1">
      <c r="A70" s="15" t="s">
        <v>45</v>
      </c>
      <c r="B70" s="15"/>
      <c r="C70" s="15"/>
      <c r="D70" s="14">
        <v>27</v>
      </c>
      <c r="E70" s="15"/>
      <c r="F70" s="40">
        <v>236701941</v>
      </c>
      <c r="G70" s="40"/>
      <c r="H70" s="40">
        <v>8292418336</v>
      </c>
      <c r="I70" s="40"/>
      <c r="J70" s="40">
        <v>0</v>
      </c>
      <c r="K70" s="39"/>
      <c r="L70" s="40">
        <v>3139631181</v>
      </c>
    </row>
    <row r="71" spans="1:12" ht="19.899999999999999" customHeight="1">
      <c r="A71" s="15" t="s">
        <v>46</v>
      </c>
      <c r="B71" s="15"/>
      <c r="C71" s="15"/>
      <c r="D71" s="42"/>
      <c r="E71" s="15"/>
      <c r="F71" s="40">
        <v>373672121</v>
      </c>
      <c r="G71" s="40"/>
      <c r="H71" s="40">
        <v>708390150</v>
      </c>
      <c r="I71" s="40"/>
      <c r="J71" s="40">
        <v>238911376</v>
      </c>
      <c r="K71" s="39"/>
      <c r="L71" s="40">
        <v>174420559</v>
      </c>
    </row>
    <row r="72" spans="1:12" ht="19.899999999999999" customHeight="1">
      <c r="A72" s="15" t="s">
        <v>47</v>
      </c>
      <c r="B72" s="15"/>
      <c r="C72" s="15"/>
      <c r="D72" s="14">
        <v>28</v>
      </c>
      <c r="E72" s="15"/>
      <c r="F72" s="40">
        <v>2007844879</v>
      </c>
      <c r="G72" s="40"/>
      <c r="H72" s="40">
        <v>1498840010</v>
      </c>
      <c r="I72" s="40"/>
      <c r="J72" s="40">
        <v>10902052115</v>
      </c>
      <c r="K72" s="39"/>
      <c r="L72" s="40">
        <v>10729276922</v>
      </c>
    </row>
    <row r="73" spans="1:12" ht="19.899999999999999" customHeight="1">
      <c r="A73" s="15" t="s">
        <v>48</v>
      </c>
      <c r="B73" s="15"/>
      <c r="C73" s="15"/>
      <c r="D73" s="14"/>
      <c r="E73" s="15"/>
      <c r="F73" s="40">
        <v>733341893</v>
      </c>
      <c r="G73" s="40"/>
      <c r="H73" s="40">
        <v>726326157</v>
      </c>
      <c r="I73" s="40"/>
      <c r="J73" s="40">
        <v>0</v>
      </c>
      <c r="K73" s="39"/>
      <c r="L73" s="40">
        <v>0</v>
      </c>
    </row>
    <row r="74" spans="1:12" ht="19.899999999999999" customHeight="1">
      <c r="A74" s="15" t="s">
        <v>49</v>
      </c>
      <c r="B74" s="15"/>
      <c r="C74" s="15"/>
      <c r="D74" s="43">
        <v>42.6</v>
      </c>
      <c r="E74" s="15"/>
      <c r="F74" s="40">
        <v>900000000</v>
      </c>
      <c r="G74" s="40"/>
      <c r="H74" s="40">
        <v>435000000</v>
      </c>
      <c r="I74" s="40"/>
      <c r="J74" s="40">
        <v>4643360306</v>
      </c>
      <c r="K74" s="39"/>
      <c r="L74" s="40">
        <v>705710000</v>
      </c>
    </row>
    <row r="75" spans="1:12" ht="19.899999999999999" customHeight="1">
      <c r="A75" s="15" t="s">
        <v>50</v>
      </c>
      <c r="B75" s="15"/>
      <c r="C75" s="15"/>
      <c r="D75" s="14"/>
      <c r="E75" s="15"/>
      <c r="F75" s="40"/>
      <c r="G75" s="40"/>
      <c r="H75" s="40"/>
      <c r="I75" s="40"/>
      <c r="J75" s="40"/>
      <c r="K75" s="39"/>
      <c r="L75" s="40"/>
    </row>
    <row r="76" spans="1:12" ht="19.899999999999999" customHeight="1">
      <c r="A76" s="15"/>
      <c r="B76" s="15" t="s">
        <v>51</v>
      </c>
      <c r="C76" s="19"/>
      <c r="D76" s="14">
        <v>29</v>
      </c>
      <c r="E76" s="15"/>
      <c r="F76" s="40">
        <v>7769954535</v>
      </c>
      <c r="G76" s="40"/>
      <c r="H76" s="40">
        <v>6934412131</v>
      </c>
      <c r="I76" s="40"/>
      <c r="J76" s="40">
        <v>2965046885</v>
      </c>
      <c r="K76" s="39"/>
      <c r="L76" s="40">
        <v>4575647427</v>
      </c>
    </row>
    <row r="77" spans="1:12" ht="19.899999999999999" customHeight="1">
      <c r="A77" s="15" t="s">
        <v>52</v>
      </c>
      <c r="B77" s="15"/>
      <c r="C77" s="19"/>
      <c r="D77" s="14"/>
      <c r="E77" s="15"/>
      <c r="F77" s="40"/>
      <c r="G77" s="40"/>
      <c r="H77" s="40"/>
      <c r="I77" s="40"/>
      <c r="J77" s="40"/>
      <c r="K77" s="39"/>
      <c r="L77" s="40"/>
    </row>
    <row r="78" spans="1:12" ht="19.899999999999999" customHeight="1">
      <c r="A78" s="15"/>
      <c r="B78" s="15" t="s">
        <v>51</v>
      </c>
      <c r="C78" s="19"/>
      <c r="D78" s="14"/>
      <c r="E78" s="15"/>
      <c r="F78" s="40">
        <v>29432007</v>
      </c>
      <c r="G78" s="40"/>
      <c r="H78" s="40">
        <v>83393138</v>
      </c>
      <c r="I78" s="40"/>
      <c r="J78" s="40">
        <v>2681161</v>
      </c>
      <c r="K78" s="39"/>
      <c r="L78" s="40">
        <v>47321119</v>
      </c>
    </row>
    <row r="79" spans="1:12" ht="19.899999999999999" customHeight="1">
      <c r="A79" s="15" t="s">
        <v>53</v>
      </c>
      <c r="B79" s="15"/>
      <c r="C79" s="19"/>
      <c r="D79" s="14">
        <v>30</v>
      </c>
      <c r="E79" s="15"/>
      <c r="F79" s="40">
        <v>7445737880</v>
      </c>
      <c r="G79" s="40"/>
      <c r="H79" s="40">
        <v>5492077533</v>
      </c>
      <c r="I79" s="40"/>
      <c r="J79" s="40">
        <v>7445737880</v>
      </c>
      <c r="K79" s="39"/>
      <c r="L79" s="40">
        <v>5492077533</v>
      </c>
    </row>
    <row r="80" spans="1:12" ht="19.899999999999999" customHeight="1">
      <c r="A80" s="15" t="s">
        <v>54</v>
      </c>
      <c r="B80" s="15"/>
      <c r="C80" s="19"/>
      <c r="D80" s="14"/>
      <c r="E80" s="15"/>
      <c r="F80" s="40">
        <v>166743008</v>
      </c>
      <c r="G80" s="40"/>
      <c r="H80" s="40">
        <v>145232256</v>
      </c>
      <c r="I80" s="40"/>
      <c r="J80" s="40">
        <v>0</v>
      </c>
      <c r="K80" s="39"/>
      <c r="L80" s="40">
        <v>0</v>
      </c>
    </row>
    <row r="81" spans="1:12" ht="18.75">
      <c r="A81" s="15" t="s">
        <v>55</v>
      </c>
      <c r="B81" s="51"/>
      <c r="C81" s="15"/>
      <c r="D81" s="14"/>
      <c r="E81" s="15"/>
      <c r="F81" s="40"/>
      <c r="G81" s="40"/>
      <c r="H81" s="40"/>
      <c r="I81" s="40"/>
      <c r="J81" s="40"/>
      <c r="K81" s="46"/>
      <c r="L81" s="40"/>
    </row>
    <row r="82" spans="1:12" ht="18.75">
      <c r="A82" s="19"/>
      <c r="B82" s="15" t="s">
        <v>56</v>
      </c>
      <c r="C82" s="15"/>
      <c r="D82" s="14">
        <v>16</v>
      </c>
      <c r="E82" s="15"/>
      <c r="F82" s="40">
        <v>51844464</v>
      </c>
      <c r="G82" s="40"/>
      <c r="H82" s="40">
        <v>24941881</v>
      </c>
      <c r="I82" s="40"/>
      <c r="J82" s="40">
        <v>0</v>
      </c>
      <c r="K82" s="39"/>
      <c r="L82" s="40">
        <v>0</v>
      </c>
    </row>
    <row r="83" spans="1:12" ht="18.75">
      <c r="A83" s="19" t="s">
        <v>57</v>
      </c>
      <c r="B83" s="51"/>
      <c r="C83" s="15"/>
      <c r="D83" s="14"/>
      <c r="E83" s="15"/>
      <c r="F83" s="47">
        <v>50929650</v>
      </c>
      <c r="G83" s="40"/>
      <c r="H83" s="47">
        <v>45536962</v>
      </c>
      <c r="I83" s="40"/>
      <c r="J83" s="47">
        <v>0</v>
      </c>
      <c r="K83" s="46"/>
      <c r="L83" s="47">
        <v>0</v>
      </c>
    </row>
    <row r="84" spans="1:12" ht="6" customHeight="1">
      <c r="A84" s="13"/>
      <c r="B84" s="15"/>
      <c r="C84" s="15"/>
      <c r="D84" s="14"/>
      <c r="E84" s="15"/>
      <c r="F84" s="16"/>
      <c r="G84" s="17"/>
      <c r="H84" s="16"/>
    </row>
    <row r="85" spans="1:12" ht="19.899999999999999" customHeight="1">
      <c r="A85" s="13" t="s">
        <v>58</v>
      </c>
      <c r="B85" s="19"/>
      <c r="C85" s="15"/>
      <c r="D85" s="14"/>
      <c r="E85" s="15"/>
      <c r="F85" s="47">
        <f>SUM(F70:F83)</f>
        <v>19766202378</v>
      </c>
      <c r="G85" s="41"/>
      <c r="H85" s="47">
        <v>24386568554</v>
      </c>
      <c r="I85" s="41"/>
      <c r="J85" s="47">
        <f>SUM(J70:J83)</f>
        <v>26197789723</v>
      </c>
      <c r="K85" s="46"/>
      <c r="L85" s="47">
        <v>24864084741</v>
      </c>
    </row>
    <row r="86" spans="1:12" ht="12" customHeight="1">
      <c r="A86" s="13"/>
      <c r="B86" s="15"/>
      <c r="C86" s="15"/>
      <c r="D86" s="14"/>
      <c r="E86" s="15"/>
      <c r="F86" s="40"/>
      <c r="G86" s="41"/>
      <c r="H86" s="40"/>
      <c r="I86" s="41"/>
      <c r="J86" s="40"/>
      <c r="K86" s="46"/>
      <c r="L86" s="40"/>
    </row>
    <row r="87" spans="1:12" ht="19.899999999999999" customHeight="1">
      <c r="A87" s="13" t="s">
        <v>59</v>
      </c>
      <c r="B87" s="15"/>
      <c r="C87" s="15"/>
      <c r="D87" s="14"/>
      <c r="E87" s="15"/>
      <c r="F87" s="40"/>
      <c r="G87" s="41"/>
      <c r="H87" s="40"/>
      <c r="I87" s="41"/>
      <c r="J87" s="40"/>
      <c r="K87" s="46"/>
      <c r="L87" s="40"/>
    </row>
    <row r="88" spans="1:12" ht="6" customHeight="1">
      <c r="A88" s="13"/>
      <c r="B88" s="15"/>
      <c r="C88" s="15"/>
      <c r="D88" s="14"/>
      <c r="E88" s="15"/>
      <c r="F88" s="40"/>
      <c r="G88" s="41"/>
      <c r="H88" s="40"/>
      <c r="I88" s="41"/>
      <c r="J88" s="40"/>
      <c r="K88" s="46"/>
      <c r="L88" s="40"/>
    </row>
    <row r="89" spans="1:12" ht="19.899999999999999" customHeight="1">
      <c r="A89" s="15" t="s">
        <v>60</v>
      </c>
      <c r="B89" s="15"/>
      <c r="C89" s="15"/>
      <c r="D89" s="14">
        <v>29</v>
      </c>
      <c r="E89" s="15"/>
      <c r="F89" s="39">
        <v>17910077626</v>
      </c>
      <c r="G89" s="41"/>
      <c r="H89" s="39">
        <v>15939748502</v>
      </c>
      <c r="I89" s="41"/>
      <c r="J89" s="40">
        <v>8722037983</v>
      </c>
      <c r="K89" s="52"/>
      <c r="L89" s="40">
        <v>8807543089</v>
      </c>
    </row>
    <row r="90" spans="1:12" ht="19.899999999999999" customHeight="1">
      <c r="A90" s="15" t="s">
        <v>61</v>
      </c>
      <c r="B90" s="15"/>
      <c r="C90" s="15"/>
      <c r="D90" s="43"/>
      <c r="E90" s="15"/>
      <c r="F90" s="40">
        <v>399685276</v>
      </c>
      <c r="G90" s="40"/>
      <c r="H90" s="40">
        <v>60386626</v>
      </c>
      <c r="I90" s="40"/>
      <c r="J90" s="16">
        <v>325404199</v>
      </c>
      <c r="K90" s="39"/>
      <c r="L90" s="40">
        <v>60386626</v>
      </c>
    </row>
    <row r="91" spans="1:12" ht="19.899999999999999" customHeight="1">
      <c r="A91" s="15" t="s">
        <v>62</v>
      </c>
      <c r="B91" s="15"/>
      <c r="C91" s="15"/>
      <c r="D91" s="14">
        <v>30</v>
      </c>
      <c r="E91" s="15"/>
      <c r="F91" s="39">
        <v>23706386012</v>
      </c>
      <c r="G91" s="41"/>
      <c r="H91" s="39">
        <v>25652123897</v>
      </c>
      <c r="I91" s="41"/>
      <c r="J91" s="40">
        <v>23706386012</v>
      </c>
      <c r="K91" s="52"/>
      <c r="L91" s="167">
        <v>25652123897</v>
      </c>
    </row>
    <row r="92" spans="1:12" ht="19.899999999999999" customHeight="1">
      <c r="A92" s="15" t="s">
        <v>63</v>
      </c>
      <c r="B92" s="15"/>
      <c r="C92" s="15"/>
      <c r="D92" s="160"/>
      <c r="E92" s="15"/>
      <c r="F92" s="39">
        <v>61200028</v>
      </c>
      <c r="G92" s="41"/>
      <c r="H92" s="39">
        <v>99927261</v>
      </c>
      <c r="I92" s="41"/>
      <c r="J92" s="39">
        <v>34230</v>
      </c>
      <c r="K92" s="52"/>
      <c r="L92" s="39">
        <v>34230</v>
      </c>
    </row>
    <row r="93" spans="1:12" ht="19.899999999999999" customHeight="1">
      <c r="A93" s="15" t="s">
        <v>64</v>
      </c>
      <c r="B93" s="15"/>
      <c r="C93" s="15"/>
      <c r="D93" s="160"/>
      <c r="E93" s="15"/>
      <c r="F93" s="39">
        <v>1531609072</v>
      </c>
      <c r="G93" s="41"/>
      <c r="H93" s="39">
        <v>1546209201</v>
      </c>
      <c r="I93" s="41"/>
      <c r="J93" s="39">
        <v>260955703</v>
      </c>
      <c r="K93" s="52"/>
      <c r="L93" s="39">
        <v>237627471</v>
      </c>
    </row>
    <row r="94" spans="1:12" ht="19.899999999999999" customHeight="1">
      <c r="A94" s="15" t="s">
        <v>65</v>
      </c>
      <c r="B94" s="15"/>
      <c r="C94" s="15"/>
      <c r="D94" s="160">
        <v>25</v>
      </c>
      <c r="E94" s="15"/>
      <c r="F94" s="44">
        <v>180864532</v>
      </c>
      <c r="G94" s="41"/>
      <c r="H94" s="44">
        <v>234731691</v>
      </c>
      <c r="I94" s="41"/>
      <c r="J94" s="39">
        <v>0</v>
      </c>
      <c r="K94" s="52"/>
      <c r="L94" s="39">
        <v>0</v>
      </c>
    </row>
    <row r="95" spans="1:12" ht="19.899999999999999" customHeight="1">
      <c r="A95" s="15" t="s">
        <v>66</v>
      </c>
      <c r="B95" s="15"/>
      <c r="C95" s="15"/>
      <c r="D95" s="14"/>
      <c r="E95" s="15"/>
      <c r="F95" s="39"/>
      <c r="G95" s="44"/>
      <c r="H95" s="16"/>
      <c r="I95" s="44"/>
      <c r="J95" s="39"/>
      <c r="K95" s="44"/>
    </row>
    <row r="96" spans="1:12" ht="19.899999999999999" customHeight="1">
      <c r="A96" s="15"/>
      <c r="B96" s="15" t="s">
        <v>67</v>
      </c>
      <c r="C96" s="15"/>
      <c r="D96" s="14"/>
      <c r="E96" s="15"/>
      <c r="F96" s="39">
        <v>71483132</v>
      </c>
      <c r="G96" s="44"/>
      <c r="H96" s="39">
        <v>116507093</v>
      </c>
      <c r="I96" s="44"/>
      <c r="J96" s="39">
        <v>34507755</v>
      </c>
      <c r="K96" s="44"/>
      <c r="L96" s="39">
        <v>81947052</v>
      </c>
    </row>
    <row r="97" spans="1:12" ht="19.899999999999999" customHeight="1">
      <c r="A97" s="15" t="s">
        <v>68</v>
      </c>
      <c r="B97" s="15"/>
      <c r="C97" s="15"/>
      <c r="D97" s="42">
        <v>42.7</v>
      </c>
      <c r="E97" s="15"/>
      <c r="F97" s="39">
        <v>0</v>
      </c>
      <c r="G97" s="41"/>
      <c r="H97" s="39">
        <v>0</v>
      </c>
      <c r="I97" s="41"/>
      <c r="J97" s="39">
        <v>583079111</v>
      </c>
      <c r="K97" s="52"/>
      <c r="L97" s="39">
        <v>627505093</v>
      </c>
    </row>
    <row r="98" spans="1:12" ht="19.899999999999999" customHeight="1">
      <c r="A98" s="15" t="s">
        <v>69</v>
      </c>
      <c r="B98" s="15"/>
      <c r="C98" s="15"/>
      <c r="D98" s="14">
        <v>31</v>
      </c>
      <c r="E98" s="15"/>
      <c r="F98" s="39">
        <v>2414482582</v>
      </c>
      <c r="G98" s="41"/>
      <c r="H98" s="39">
        <v>2162365437</v>
      </c>
      <c r="I98" s="41"/>
      <c r="J98" s="39">
        <v>318341451</v>
      </c>
      <c r="K98" s="52"/>
      <c r="L98" s="39">
        <v>287557747</v>
      </c>
    </row>
    <row r="99" spans="1:12" ht="19.899999999999999" customHeight="1">
      <c r="A99" s="15" t="s">
        <v>70</v>
      </c>
      <c r="B99" s="15"/>
      <c r="C99" s="15"/>
      <c r="D99" s="14"/>
      <c r="E99" s="15"/>
      <c r="F99" s="47">
        <v>27223963</v>
      </c>
      <c r="G99" s="41"/>
      <c r="H99" s="47">
        <v>21152429</v>
      </c>
      <c r="I99" s="41"/>
      <c r="J99" s="47">
        <v>1539947</v>
      </c>
      <c r="K99" s="40"/>
      <c r="L99" s="47">
        <v>1539947</v>
      </c>
    </row>
    <row r="100" spans="1:12" ht="6" customHeight="1">
      <c r="A100" s="15"/>
      <c r="B100" s="15"/>
      <c r="C100" s="15"/>
      <c r="D100" s="14"/>
      <c r="E100" s="15"/>
      <c r="F100" s="40"/>
      <c r="G100" s="41"/>
      <c r="H100" s="40"/>
      <c r="I100" s="41"/>
      <c r="J100" s="40"/>
      <c r="K100" s="40"/>
      <c r="L100" s="40"/>
    </row>
    <row r="101" spans="1:12" ht="19.899999999999999" customHeight="1">
      <c r="A101" s="13" t="s">
        <v>71</v>
      </c>
      <c r="B101" s="19"/>
      <c r="C101" s="15"/>
      <c r="D101" s="14"/>
      <c r="E101" s="15"/>
      <c r="F101" s="47">
        <f>SUM(F89:F99)</f>
        <v>46303012223</v>
      </c>
      <c r="G101" s="41"/>
      <c r="H101" s="47">
        <v>45833152137</v>
      </c>
      <c r="I101" s="41"/>
      <c r="J101" s="47">
        <f>SUM(J89:J99)</f>
        <v>33952286391</v>
      </c>
      <c r="K101" s="46"/>
      <c r="L101" s="47">
        <v>35756265152</v>
      </c>
    </row>
    <row r="102" spans="1:12" ht="6" customHeight="1">
      <c r="A102" s="13"/>
      <c r="B102" s="15"/>
      <c r="C102" s="15"/>
      <c r="D102" s="14"/>
      <c r="E102" s="15"/>
      <c r="F102" s="40"/>
      <c r="G102" s="41"/>
      <c r="H102" s="40"/>
      <c r="I102" s="41"/>
      <c r="J102" s="40"/>
      <c r="K102" s="46"/>
      <c r="L102" s="40"/>
    </row>
    <row r="103" spans="1:12" ht="19.899999999999999" customHeight="1">
      <c r="A103" s="13" t="s">
        <v>72</v>
      </c>
      <c r="B103" s="13"/>
      <c r="C103" s="15"/>
      <c r="D103" s="14"/>
      <c r="E103" s="15"/>
      <c r="F103" s="47">
        <f>SUM(F85,F101)</f>
        <v>66069214601</v>
      </c>
      <c r="G103" s="40"/>
      <c r="H103" s="47">
        <v>70219720691</v>
      </c>
      <c r="I103" s="40"/>
      <c r="J103" s="47">
        <f>SUM(J85,J101)</f>
        <v>60150076114</v>
      </c>
      <c r="K103" s="46"/>
      <c r="L103" s="47">
        <v>60620349893</v>
      </c>
    </row>
    <row r="104" spans="1:12" ht="19.899999999999999" customHeight="1">
      <c r="A104" s="15"/>
      <c r="B104" s="15"/>
      <c r="C104" s="15"/>
      <c r="D104" s="14"/>
      <c r="E104" s="15"/>
      <c r="F104" s="40"/>
      <c r="G104" s="40"/>
      <c r="H104" s="40"/>
      <c r="I104" s="40"/>
      <c r="J104" s="40"/>
      <c r="K104" s="39"/>
      <c r="L104" s="40"/>
    </row>
    <row r="105" spans="1:12" ht="19.899999999999999" customHeight="1">
      <c r="A105" s="15"/>
      <c r="B105" s="15"/>
      <c r="C105" s="15"/>
      <c r="D105" s="14"/>
      <c r="E105" s="15"/>
      <c r="F105" s="40"/>
      <c r="G105" s="40"/>
      <c r="H105" s="40"/>
      <c r="I105" s="40"/>
      <c r="J105" s="40"/>
      <c r="K105" s="39"/>
      <c r="L105" s="40"/>
    </row>
    <row r="106" spans="1:12" ht="19.899999999999999" customHeight="1">
      <c r="A106" s="15"/>
      <c r="B106" s="15"/>
      <c r="C106" s="15"/>
      <c r="D106" s="14"/>
      <c r="E106" s="15"/>
      <c r="F106" s="40"/>
      <c r="G106" s="40"/>
      <c r="H106" s="40"/>
      <c r="I106" s="40"/>
      <c r="J106" s="40"/>
      <c r="K106" s="39"/>
      <c r="L106" s="40"/>
    </row>
    <row r="107" spans="1:12" ht="19.899999999999999" customHeight="1">
      <c r="A107" s="15"/>
      <c r="B107" s="15"/>
      <c r="C107" s="15"/>
      <c r="D107" s="14"/>
      <c r="E107" s="15"/>
      <c r="F107" s="40"/>
      <c r="G107" s="40"/>
      <c r="H107" s="40"/>
      <c r="I107" s="40"/>
      <c r="J107" s="40"/>
      <c r="K107" s="39"/>
      <c r="L107" s="40"/>
    </row>
    <row r="108" spans="1:12" ht="19.899999999999999" customHeight="1">
      <c r="A108" s="15"/>
      <c r="B108" s="15"/>
      <c r="C108" s="15"/>
      <c r="D108" s="14"/>
      <c r="E108" s="15"/>
      <c r="F108" s="40"/>
      <c r="G108" s="40"/>
      <c r="H108" s="40"/>
      <c r="I108" s="40"/>
      <c r="J108" s="40"/>
      <c r="K108" s="39"/>
      <c r="L108" s="40"/>
    </row>
    <row r="109" spans="1:12" ht="19.899999999999999" customHeight="1">
      <c r="A109" s="15"/>
      <c r="B109" s="15"/>
      <c r="C109" s="15"/>
      <c r="D109" s="14"/>
      <c r="E109" s="15"/>
      <c r="F109" s="40"/>
      <c r="G109" s="40"/>
      <c r="H109" s="40"/>
      <c r="I109" s="40"/>
      <c r="J109" s="40"/>
      <c r="K109" s="39"/>
      <c r="L109" s="40"/>
    </row>
    <row r="110" spans="1:12" ht="19.899999999999999" customHeight="1">
      <c r="A110" s="15"/>
      <c r="B110" s="15"/>
      <c r="C110" s="15"/>
      <c r="D110" s="14"/>
      <c r="E110" s="15"/>
      <c r="F110" s="40"/>
      <c r="G110" s="40"/>
      <c r="H110" s="40"/>
      <c r="I110" s="40"/>
      <c r="J110" s="40"/>
      <c r="K110" s="39"/>
      <c r="L110" s="40"/>
    </row>
    <row r="111" spans="1:12" ht="19.899999999999999" customHeight="1">
      <c r="A111" s="15"/>
      <c r="B111" s="15"/>
      <c r="C111" s="15"/>
      <c r="D111" s="14"/>
      <c r="E111" s="15"/>
      <c r="F111" s="40"/>
      <c r="G111" s="40"/>
      <c r="H111" s="40"/>
      <c r="I111" s="40"/>
      <c r="J111" s="40"/>
      <c r="K111" s="39"/>
      <c r="L111" s="40"/>
    </row>
    <row r="112" spans="1:12" ht="3.75" customHeight="1">
      <c r="A112" s="15"/>
      <c r="B112" s="15"/>
      <c r="C112" s="15"/>
      <c r="D112" s="14"/>
      <c r="E112" s="15"/>
      <c r="F112" s="40"/>
      <c r="G112" s="40"/>
      <c r="H112" s="40"/>
      <c r="I112" s="40"/>
      <c r="J112" s="40"/>
      <c r="K112" s="39"/>
      <c r="L112" s="40"/>
    </row>
    <row r="113" spans="1:12" ht="22.15" customHeight="1">
      <c r="A113" s="178" t="str">
        <f>A57</f>
        <v>หมายเหตุประกอบงบการเงินเป็นส่วนหนึ่งของงบการเงินนี้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</row>
    <row r="114" spans="1:12" ht="21.75" customHeight="1">
      <c r="A114" s="13" t="str">
        <f>A1</f>
        <v xml:space="preserve">บริษัท พลังงานบริสุทธิ์ จำกัด (มหาชน)  </v>
      </c>
      <c r="B114" s="13"/>
      <c r="C114" s="13"/>
      <c r="D114" s="14"/>
      <c r="E114" s="15"/>
      <c r="F114" s="16"/>
      <c r="G114" s="17"/>
      <c r="H114" s="16"/>
    </row>
    <row r="115" spans="1:12" ht="21.75" customHeight="1">
      <c r="A115" s="13" t="s">
        <v>1</v>
      </c>
      <c r="B115" s="13"/>
      <c r="C115" s="13"/>
      <c r="D115" s="14"/>
      <c r="E115" s="15"/>
      <c r="F115" s="16"/>
      <c r="G115" s="17"/>
      <c r="H115" s="16"/>
    </row>
    <row r="116" spans="1:12" ht="21.75" customHeight="1">
      <c r="A116" s="20" t="str">
        <f>A3</f>
        <v>ณ วันที่ 31 ธันวาคม พ.ศ. 2567</v>
      </c>
      <c r="B116" s="20"/>
      <c r="C116" s="20"/>
      <c r="D116" s="21"/>
      <c r="E116" s="22"/>
      <c r="F116" s="23"/>
      <c r="G116" s="24"/>
      <c r="H116" s="23"/>
      <c r="I116" s="25"/>
      <c r="J116" s="23"/>
      <c r="K116" s="24"/>
      <c r="L116" s="23"/>
    </row>
    <row r="117" spans="1:12" ht="21" customHeight="1">
      <c r="A117" s="15"/>
      <c r="B117" s="15"/>
      <c r="C117" s="15"/>
      <c r="D117" s="14"/>
      <c r="E117" s="13"/>
      <c r="F117" s="16"/>
      <c r="G117" s="17"/>
      <c r="H117" s="16"/>
      <c r="J117" s="180"/>
      <c r="K117" s="180"/>
      <c r="L117" s="180"/>
    </row>
    <row r="118" spans="1:12" ht="21" customHeight="1">
      <c r="A118" s="19"/>
      <c r="B118" s="15"/>
      <c r="C118" s="15"/>
      <c r="D118" s="26"/>
      <c r="E118" s="13"/>
      <c r="F118" s="177" t="s">
        <v>3</v>
      </c>
      <c r="G118" s="177"/>
      <c r="H118" s="177"/>
      <c r="I118" s="27"/>
      <c r="J118" s="177" t="s">
        <v>4</v>
      </c>
      <c r="K118" s="177"/>
      <c r="L118" s="177"/>
    </row>
    <row r="119" spans="1:12" ht="21" customHeight="1">
      <c r="A119" s="15"/>
      <c r="B119" s="15"/>
      <c r="C119" s="15"/>
      <c r="D119" s="14"/>
      <c r="E119" s="13"/>
      <c r="F119" s="27" t="s">
        <v>5</v>
      </c>
      <c r="G119" s="28"/>
      <c r="H119" s="27" t="s">
        <v>6</v>
      </c>
      <c r="I119" s="29"/>
      <c r="J119" s="27" t="s">
        <v>5</v>
      </c>
      <c r="K119" s="28"/>
      <c r="L119" s="27" t="s">
        <v>6</v>
      </c>
    </row>
    <row r="120" spans="1:12" ht="21" customHeight="1">
      <c r="A120" s="15"/>
      <c r="B120" s="15"/>
      <c r="C120" s="15"/>
      <c r="D120" s="30" t="s">
        <v>7</v>
      </c>
      <c r="E120" s="13"/>
      <c r="F120" s="31" t="s">
        <v>8</v>
      </c>
      <c r="G120" s="32"/>
      <c r="H120" s="31" t="s">
        <v>8</v>
      </c>
      <c r="I120" s="33"/>
      <c r="J120" s="31" t="s">
        <v>8</v>
      </c>
      <c r="K120" s="32"/>
      <c r="L120" s="31" t="s">
        <v>8</v>
      </c>
    </row>
    <row r="121" spans="1:12" ht="6" customHeight="1">
      <c r="A121" s="15"/>
      <c r="B121" s="15"/>
      <c r="C121" s="15"/>
      <c r="D121" s="34"/>
      <c r="E121" s="15"/>
      <c r="F121" s="35"/>
      <c r="G121" s="17"/>
      <c r="H121" s="35"/>
      <c r="I121" s="17"/>
      <c r="J121" s="35"/>
      <c r="K121" s="32"/>
      <c r="L121" s="35"/>
    </row>
    <row r="122" spans="1:12" ht="21" customHeight="1">
      <c r="A122" s="13" t="s">
        <v>73</v>
      </c>
      <c r="B122" s="15"/>
      <c r="C122" s="15"/>
      <c r="D122" s="14"/>
      <c r="E122" s="15"/>
      <c r="F122" s="16"/>
      <c r="G122" s="17"/>
      <c r="H122" s="16"/>
      <c r="I122" s="17"/>
      <c r="K122" s="18"/>
    </row>
    <row r="123" spans="1:12" ht="6" customHeight="1">
      <c r="A123" s="13"/>
      <c r="B123" s="15"/>
      <c r="C123" s="15"/>
      <c r="D123" s="14"/>
      <c r="E123" s="15"/>
      <c r="F123" s="16"/>
      <c r="G123" s="17"/>
      <c r="H123" s="16"/>
      <c r="I123" s="17"/>
      <c r="K123" s="18"/>
    </row>
    <row r="124" spans="1:12" ht="21" customHeight="1">
      <c r="A124" s="13" t="s">
        <v>74</v>
      </c>
      <c r="B124" s="15"/>
      <c r="C124" s="15"/>
      <c r="D124" s="14"/>
      <c r="E124" s="15"/>
      <c r="F124" s="16"/>
      <c r="G124" s="17"/>
      <c r="H124" s="16"/>
      <c r="I124" s="17"/>
      <c r="K124" s="18"/>
    </row>
    <row r="125" spans="1:12" ht="8.1" customHeight="1">
      <c r="A125" s="13"/>
      <c r="B125" s="15"/>
      <c r="C125" s="15"/>
      <c r="D125" s="14"/>
      <c r="E125" s="15"/>
      <c r="F125" s="16"/>
      <c r="G125" s="17"/>
      <c r="H125" s="16"/>
      <c r="I125" s="17"/>
      <c r="K125" s="18"/>
    </row>
    <row r="126" spans="1:12" ht="21" customHeight="1">
      <c r="A126" s="15" t="s">
        <v>75</v>
      </c>
      <c r="B126" s="15"/>
      <c r="C126" s="15"/>
      <c r="D126" s="14">
        <v>32</v>
      </c>
      <c r="E126" s="15"/>
      <c r="F126" s="16"/>
      <c r="G126" s="53"/>
      <c r="H126" s="16"/>
      <c r="I126" s="53"/>
      <c r="K126" s="18"/>
    </row>
    <row r="127" spans="1:12" ht="21" customHeight="1">
      <c r="A127" s="15"/>
      <c r="B127" s="15" t="s">
        <v>76</v>
      </c>
      <c r="C127" s="15"/>
      <c r="D127" s="14"/>
      <c r="E127" s="15"/>
      <c r="F127" s="53"/>
      <c r="G127" s="53"/>
      <c r="H127" s="53"/>
      <c r="I127" s="53"/>
      <c r="J127" s="53"/>
      <c r="K127" s="53"/>
      <c r="L127" s="53"/>
    </row>
    <row r="128" spans="1:12" ht="21" customHeight="1">
      <c r="A128" s="15"/>
      <c r="B128" s="15"/>
      <c r="C128" s="51" t="s">
        <v>77</v>
      </c>
      <c r="D128" s="14"/>
      <c r="E128" s="15"/>
      <c r="F128" s="53"/>
      <c r="G128" s="53"/>
      <c r="H128" s="53"/>
      <c r="I128" s="53"/>
      <c r="J128" s="53"/>
      <c r="K128" s="53"/>
      <c r="L128" s="53"/>
    </row>
    <row r="129" spans="1:12" ht="21" customHeight="1">
      <c r="A129" s="15"/>
      <c r="B129" s="15"/>
      <c r="C129" s="15" t="s">
        <v>78</v>
      </c>
      <c r="D129" s="14"/>
      <c r="E129" s="15"/>
      <c r="F129" s="53"/>
      <c r="G129" s="53"/>
      <c r="H129" s="53"/>
      <c r="I129" s="53"/>
      <c r="J129" s="53"/>
      <c r="K129" s="53"/>
      <c r="L129" s="53"/>
    </row>
    <row r="130" spans="1:12" ht="21" customHeight="1">
      <c r="A130" s="15"/>
      <c r="B130" s="15"/>
      <c r="C130" s="51" t="s">
        <v>295</v>
      </c>
      <c r="D130" s="14"/>
      <c r="E130" s="15"/>
      <c r="F130" s="53"/>
      <c r="G130" s="53"/>
      <c r="H130" s="53"/>
      <c r="I130" s="53"/>
      <c r="J130" s="53"/>
      <c r="K130" s="53"/>
      <c r="L130" s="53"/>
    </row>
    <row r="131" spans="1:12" ht="21" customHeight="1" thickBot="1">
      <c r="A131" s="15"/>
      <c r="B131" s="15"/>
      <c r="C131" s="15" t="s">
        <v>79</v>
      </c>
      <c r="D131" s="14"/>
      <c r="E131" s="15"/>
      <c r="F131" s="48">
        <v>400334140</v>
      </c>
      <c r="G131" s="41"/>
      <c r="H131" s="48">
        <v>402000000</v>
      </c>
      <c r="I131" s="41"/>
      <c r="J131" s="48">
        <v>400334140</v>
      </c>
      <c r="K131" s="46"/>
      <c r="L131" s="48">
        <v>402000000</v>
      </c>
    </row>
    <row r="132" spans="1:12" ht="8.1" customHeight="1" thickTop="1">
      <c r="A132" s="13"/>
      <c r="B132" s="15"/>
      <c r="C132" s="15"/>
      <c r="D132" s="14"/>
      <c r="E132" s="15"/>
      <c r="F132" s="40"/>
      <c r="G132" s="44"/>
      <c r="H132" s="40"/>
      <c r="I132" s="44"/>
      <c r="J132" s="40"/>
      <c r="K132" s="46"/>
      <c r="L132" s="40"/>
    </row>
    <row r="133" spans="1:12" ht="21" customHeight="1">
      <c r="A133" s="15"/>
      <c r="B133" s="15" t="s">
        <v>80</v>
      </c>
      <c r="C133" s="15"/>
      <c r="D133" s="14"/>
      <c r="E133" s="15"/>
      <c r="F133" s="44"/>
      <c r="G133" s="41"/>
      <c r="H133" s="44"/>
      <c r="I133" s="41"/>
      <c r="J133" s="44"/>
      <c r="K133" s="44"/>
      <c r="L133" s="44"/>
    </row>
    <row r="134" spans="1:12" ht="21" customHeight="1">
      <c r="A134" s="15"/>
      <c r="B134" s="51"/>
      <c r="C134" s="51" t="s">
        <v>81</v>
      </c>
      <c r="D134" s="14"/>
      <c r="E134" s="15"/>
      <c r="F134" s="40"/>
      <c r="G134" s="41"/>
      <c r="H134" s="40"/>
      <c r="I134" s="41"/>
      <c r="J134" s="40"/>
      <c r="K134" s="39"/>
      <c r="L134" s="40"/>
    </row>
    <row r="135" spans="1:12" ht="21" customHeight="1">
      <c r="A135" s="15"/>
      <c r="B135" s="51"/>
      <c r="C135" s="15" t="s">
        <v>82</v>
      </c>
      <c r="D135" s="14"/>
      <c r="E135" s="15"/>
      <c r="F135" s="40"/>
      <c r="G135" s="41"/>
      <c r="H135" s="40"/>
      <c r="I135" s="41"/>
      <c r="J135" s="40"/>
      <c r="K135" s="39"/>
      <c r="L135" s="40"/>
    </row>
    <row r="136" spans="1:12" ht="21" customHeight="1">
      <c r="A136" s="15"/>
      <c r="B136" s="51"/>
      <c r="C136" s="51" t="s">
        <v>296</v>
      </c>
      <c r="D136" s="14"/>
      <c r="E136" s="15"/>
      <c r="F136" s="40"/>
      <c r="G136" s="41"/>
      <c r="H136" s="40"/>
      <c r="I136" s="41"/>
      <c r="J136" s="40"/>
      <c r="K136" s="39"/>
      <c r="L136" s="40"/>
    </row>
    <row r="137" spans="1:12" ht="21" customHeight="1">
      <c r="A137" s="15"/>
      <c r="B137" s="51"/>
      <c r="C137" s="15" t="s">
        <v>83</v>
      </c>
      <c r="D137" s="14"/>
      <c r="E137" s="15"/>
      <c r="F137" s="40">
        <v>371334140</v>
      </c>
      <c r="G137" s="41"/>
      <c r="H137" s="40">
        <v>373000000</v>
      </c>
      <c r="I137" s="41"/>
      <c r="J137" s="40">
        <v>371334140</v>
      </c>
      <c r="K137" s="39"/>
      <c r="L137" s="40">
        <v>373000000</v>
      </c>
    </row>
    <row r="138" spans="1:12" ht="21" customHeight="1">
      <c r="A138" s="15" t="s">
        <v>84</v>
      </c>
      <c r="B138" s="15"/>
      <c r="C138" s="15"/>
      <c r="D138" s="14"/>
      <c r="E138" s="15"/>
      <c r="F138" s="40">
        <v>2948305835</v>
      </c>
      <c r="G138" s="44"/>
      <c r="H138" s="40">
        <v>3680616000</v>
      </c>
      <c r="I138" s="44"/>
      <c r="J138" s="40">
        <v>2948305835</v>
      </c>
      <c r="K138" s="46"/>
      <c r="L138" s="40">
        <v>3680616000</v>
      </c>
    </row>
    <row r="139" spans="1:12" ht="21" customHeight="1">
      <c r="A139" s="15" t="s">
        <v>85</v>
      </c>
      <c r="B139" s="15"/>
      <c r="C139" s="15"/>
      <c r="D139" s="14">
        <v>32</v>
      </c>
      <c r="E139" s="15"/>
      <c r="F139" s="40">
        <v>0</v>
      </c>
      <c r="G139" s="44"/>
      <c r="H139" s="44">
        <v>-655001175</v>
      </c>
      <c r="I139" s="44"/>
      <c r="J139" s="40">
        <v>0</v>
      </c>
      <c r="K139" s="46"/>
      <c r="L139" s="44">
        <v>-655001175</v>
      </c>
    </row>
    <row r="140" spans="1:12" ht="21" customHeight="1">
      <c r="A140" s="15" t="s">
        <v>86</v>
      </c>
      <c r="B140" s="15"/>
      <c r="C140" s="15"/>
      <c r="D140" s="14"/>
      <c r="E140" s="15"/>
      <c r="F140" s="44"/>
      <c r="G140" s="41"/>
      <c r="H140" s="44"/>
      <c r="I140" s="41"/>
      <c r="J140" s="44"/>
      <c r="K140" s="44"/>
      <c r="L140" s="44"/>
    </row>
    <row r="141" spans="1:12" ht="21" customHeight="1">
      <c r="A141" s="15"/>
      <c r="B141" s="15" t="s">
        <v>87</v>
      </c>
      <c r="C141" s="15"/>
      <c r="D141" s="14"/>
      <c r="E141" s="15"/>
      <c r="F141" s="44"/>
      <c r="G141" s="41"/>
      <c r="H141" s="44"/>
      <c r="I141" s="41"/>
      <c r="J141" s="44"/>
      <c r="K141" s="44"/>
      <c r="L141" s="44"/>
    </row>
    <row r="142" spans="1:12" ht="21" customHeight="1">
      <c r="A142" s="15"/>
      <c r="B142" s="19"/>
      <c r="C142" s="51" t="s">
        <v>88</v>
      </c>
      <c r="D142" s="14">
        <v>33</v>
      </c>
      <c r="E142" s="15"/>
      <c r="F142" s="39">
        <v>40200000</v>
      </c>
      <c r="G142" s="41"/>
      <c r="H142" s="39">
        <v>40200000</v>
      </c>
      <c r="I142" s="41"/>
      <c r="J142" s="39">
        <v>40200000</v>
      </c>
      <c r="K142" s="39"/>
      <c r="L142" s="39">
        <v>40200000</v>
      </c>
    </row>
    <row r="143" spans="1:12" ht="21" customHeight="1">
      <c r="A143" s="15"/>
      <c r="B143" s="15" t="s">
        <v>89</v>
      </c>
      <c r="C143" s="15"/>
      <c r="D143" s="14"/>
      <c r="E143" s="15"/>
      <c r="F143" s="44">
        <v>36355703308</v>
      </c>
      <c r="G143" s="41"/>
      <c r="H143" s="44">
        <v>42099717454</v>
      </c>
      <c r="I143" s="41"/>
      <c r="J143" s="39">
        <v>16882810333</v>
      </c>
      <c r="K143" s="40"/>
      <c r="L143" s="44">
        <v>29949922663</v>
      </c>
    </row>
    <row r="144" spans="1:12" ht="21" customHeight="1">
      <c r="A144" s="15" t="s">
        <v>90</v>
      </c>
      <c r="B144" s="15"/>
      <c r="C144" s="15"/>
      <c r="D144" s="14"/>
      <c r="E144" s="15"/>
      <c r="F144" s="44">
        <v>0</v>
      </c>
      <c r="G144" s="41"/>
      <c r="H144" s="44">
        <v>0</v>
      </c>
      <c r="I144" s="41"/>
      <c r="J144" s="39">
        <v>23135735</v>
      </c>
      <c r="K144" s="40"/>
      <c r="L144" s="44">
        <v>23135735</v>
      </c>
    </row>
    <row r="145" spans="1:12" ht="21" customHeight="1">
      <c r="A145" s="15" t="s">
        <v>91</v>
      </c>
      <c r="B145" s="15"/>
      <c r="C145" s="15"/>
      <c r="D145" s="14"/>
      <c r="E145" s="15"/>
      <c r="F145" s="54">
        <v>-8337503163</v>
      </c>
      <c r="G145" s="41"/>
      <c r="H145" s="54">
        <v>-3839164108</v>
      </c>
      <c r="I145" s="41"/>
      <c r="J145" s="47">
        <v>-928956523</v>
      </c>
      <c r="K145" s="40"/>
      <c r="L145" s="47">
        <v>-250908064</v>
      </c>
    </row>
    <row r="146" spans="1:12" ht="8.1" customHeight="1">
      <c r="A146" s="13"/>
      <c r="B146" s="15"/>
      <c r="C146" s="15"/>
      <c r="D146" s="14"/>
      <c r="E146" s="15"/>
      <c r="F146" s="40"/>
      <c r="G146" s="41"/>
      <c r="H146" s="40"/>
      <c r="I146" s="41"/>
      <c r="J146" s="40"/>
      <c r="K146" s="46"/>
      <c r="L146" s="40"/>
    </row>
    <row r="147" spans="1:12" ht="21" customHeight="1">
      <c r="A147" s="13" t="s">
        <v>92</v>
      </c>
      <c r="B147" s="15"/>
      <c r="C147" s="15"/>
      <c r="D147" s="14"/>
      <c r="E147" s="15"/>
      <c r="F147" s="39">
        <f>SUM(F137:F145)</f>
        <v>31378040120</v>
      </c>
      <c r="G147" s="40"/>
      <c r="H147" s="39">
        <v>41699368171</v>
      </c>
      <c r="I147" s="40"/>
      <c r="J147" s="39">
        <f>SUM(J137:J145)</f>
        <v>19336829520</v>
      </c>
      <c r="K147" s="40"/>
      <c r="L147" s="39">
        <v>33160965159</v>
      </c>
    </row>
    <row r="148" spans="1:12" ht="21" customHeight="1">
      <c r="A148" s="15" t="s">
        <v>93</v>
      </c>
      <c r="B148" s="15"/>
      <c r="C148" s="15"/>
      <c r="D148" s="40"/>
      <c r="E148" s="15"/>
      <c r="F148" s="47">
        <v>-1242413158</v>
      </c>
      <c r="G148" s="41"/>
      <c r="H148" s="47">
        <v>2310246592</v>
      </c>
      <c r="I148" s="41"/>
      <c r="J148" s="47">
        <v>0</v>
      </c>
      <c r="K148" s="40"/>
      <c r="L148" s="47">
        <v>0</v>
      </c>
    </row>
    <row r="149" spans="1:12" ht="8.1" customHeight="1">
      <c r="A149" s="13"/>
      <c r="B149" s="13"/>
      <c r="C149" s="15"/>
      <c r="D149" s="14"/>
      <c r="E149" s="15"/>
      <c r="F149" s="40"/>
      <c r="G149" s="40"/>
      <c r="H149" s="40"/>
      <c r="I149" s="40"/>
      <c r="J149" s="40"/>
      <c r="K149" s="46"/>
      <c r="L149" s="40"/>
    </row>
    <row r="150" spans="1:12" ht="21" customHeight="1">
      <c r="A150" s="13" t="s">
        <v>94</v>
      </c>
      <c r="B150" s="15"/>
      <c r="C150" s="15"/>
      <c r="D150" s="14"/>
      <c r="E150" s="15"/>
      <c r="F150" s="47">
        <f>SUM(F147:F148)</f>
        <v>30135626962</v>
      </c>
      <c r="G150" s="41"/>
      <c r="H150" s="47">
        <v>44009614763</v>
      </c>
      <c r="I150" s="41"/>
      <c r="J150" s="47">
        <f>SUM(J147:J148)</f>
        <v>19336829520</v>
      </c>
      <c r="K150" s="40"/>
      <c r="L150" s="47">
        <v>33160965159</v>
      </c>
    </row>
    <row r="151" spans="1:12" ht="8.1" customHeight="1">
      <c r="A151" s="13"/>
      <c r="B151" s="15"/>
      <c r="C151" s="15"/>
      <c r="D151" s="14"/>
      <c r="E151" s="15"/>
      <c r="F151" s="40"/>
      <c r="G151" s="41"/>
      <c r="H151" s="40"/>
      <c r="I151" s="41"/>
      <c r="J151" s="40"/>
      <c r="K151" s="46"/>
      <c r="L151" s="40"/>
    </row>
    <row r="152" spans="1:12" ht="21" customHeight="1" thickBot="1">
      <c r="A152" s="13" t="s">
        <v>95</v>
      </c>
      <c r="B152" s="15"/>
      <c r="C152" s="15"/>
      <c r="D152" s="14"/>
      <c r="E152" s="15"/>
      <c r="F152" s="48">
        <f>SUM(F103,F150)</f>
        <v>96204841563</v>
      </c>
      <c r="G152" s="41"/>
      <c r="H152" s="48">
        <v>114229335454</v>
      </c>
      <c r="I152" s="40"/>
      <c r="J152" s="48">
        <f>SUM(J103,J150)</f>
        <v>79486905634</v>
      </c>
      <c r="K152" s="41"/>
      <c r="L152" s="48">
        <v>93781315052</v>
      </c>
    </row>
    <row r="153" spans="1:12" ht="21" customHeight="1" thickTop="1">
      <c r="A153" s="13"/>
      <c r="B153" s="15"/>
      <c r="C153" s="15"/>
      <c r="D153" s="14"/>
      <c r="E153" s="15"/>
      <c r="F153" s="40"/>
      <c r="G153" s="41"/>
      <c r="H153" s="40"/>
      <c r="I153" s="41"/>
      <c r="J153" s="40"/>
      <c r="K153" s="40"/>
      <c r="L153" s="40"/>
    </row>
    <row r="154" spans="1:12" ht="21" customHeight="1">
      <c r="A154" s="13"/>
      <c r="B154" s="15"/>
      <c r="C154" s="15"/>
      <c r="D154" s="14"/>
      <c r="E154" s="15"/>
      <c r="F154" s="40"/>
      <c r="G154" s="41"/>
      <c r="H154" s="40"/>
      <c r="I154" s="41"/>
      <c r="J154" s="40"/>
      <c r="K154" s="40"/>
      <c r="L154" s="40"/>
    </row>
    <row r="155" spans="1:12" ht="21" customHeight="1">
      <c r="A155" s="13"/>
      <c r="B155" s="15"/>
      <c r="C155" s="15"/>
      <c r="D155" s="14"/>
      <c r="E155" s="15"/>
      <c r="F155" s="40"/>
      <c r="G155" s="41"/>
      <c r="H155" s="40"/>
      <c r="I155" s="41"/>
      <c r="J155" s="40"/>
      <c r="K155" s="40"/>
      <c r="L155" s="40"/>
    </row>
    <row r="156" spans="1:12" ht="21" customHeight="1">
      <c r="A156" s="13"/>
      <c r="B156" s="15"/>
      <c r="C156" s="15"/>
      <c r="D156" s="14"/>
      <c r="E156" s="15"/>
      <c r="F156" s="40"/>
      <c r="G156" s="41"/>
      <c r="H156" s="40"/>
      <c r="I156" s="41"/>
      <c r="J156" s="40"/>
      <c r="K156" s="41"/>
      <c r="L156" s="40"/>
    </row>
    <row r="157" spans="1:12" ht="21" customHeight="1">
      <c r="A157" s="13"/>
      <c r="B157" s="15"/>
      <c r="C157" s="15"/>
      <c r="D157" s="14"/>
      <c r="E157" s="15"/>
      <c r="F157" s="40"/>
      <c r="G157" s="41"/>
      <c r="H157" s="40"/>
      <c r="I157" s="41"/>
      <c r="J157" s="40"/>
      <c r="K157" s="41"/>
      <c r="L157" s="40"/>
    </row>
    <row r="158" spans="1:12" ht="21" customHeight="1">
      <c r="A158" s="13"/>
      <c r="B158" s="15"/>
      <c r="C158" s="15"/>
      <c r="D158" s="14"/>
      <c r="E158" s="15"/>
      <c r="F158" s="40"/>
      <c r="G158" s="41"/>
      <c r="H158" s="40"/>
      <c r="I158" s="41"/>
      <c r="J158" s="40"/>
      <c r="K158" s="41"/>
      <c r="L158" s="40"/>
    </row>
    <row r="159" spans="1:12" ht="21" customHeight="1">
      <c r="A159" s="13"/>
      <c r="B159" s="15"/>
      <c r="C159" s="15"/>
      <c r="D159" s="14"/>
      <c r="E159" s="15"/>
      <c r="F159" s="40"/>
      <c r="G159" s="41"/>
      <c r="H159" s="40"/>
      <c r="I159" s="41"/>
      <c r="J159" s="40"/>
      <c r="K159" s="41"/>
      <c r="L159" s="40"/>
    </row>
    <row r="160" spans="1:12" ht="21" customHeight="1">
      <c r="A160" s="13"/>
      <c r="B160" s="15"/>
      <c r="C160" s="15"/>
      <c r="D160" s="14"/>
      <c r="E160" s="15"/>
      <c r="F160" s="40"/>
      <c r="G160" s="41"/>
      <c r="H160" s="40"/>
      <c r="I160" s="41"/>
      <c r="J160" s="40"/>
      <c r="K160" s="41"/>
      <c r="L160" s="40"/>
    </row>
    <row r="161" spans="1:12" ht="21" customHeight="1">
      <c r="A161" s="13"/>
      <c r="B161" s="15"/>
      <c r="C161" s="15"/>
      <c r="D161" s="14"/>
      <c r="E161" s="15"/>
      <c r="F161" s="40"/>
      <c r="G161" s="41"/>
      <c r="H161" s="40"/>
      <c r="I161" s="41"/>
      <c r="J161" s="40"/>
      <c r="K161" s="41"/>
      <c r="L161" s="40"/>
    </row>
    <row r="162" spans="1:12" ht="21" customHeight="1">
      <c r="A162" s="13"/>
      <c r="B162" s="15"/>
      <c r="C162" s="15"/>
      <c r="D162" s="14"/>
      <c r="E162" s="15"/>
      <c r="F162" s="40"/>
      <c r="G162" s="41"/>
      <c r="H162" s="40"/>
      <c r="I162" s="41"/>
      <c r="J162" s="40"/>
      <c r="K162" s="41"/>
      <c r="L162" s="40"/>
    </row>
    <row r="163" spans="1:12" ht="21" customHeight="1">
      <c r="A163" s="13"/>
      <c r="B163" s="15"/>
      <c r="C163" s="15"/>
      <c r="D163" s="14"/>
      <c r="E163" s="15"/>
      <c r="F163" s="40"/>
      <c r="G163" s="41"/>
      <c r="H163" s="40"/>
      <c r="I163" s="41"/>
      <c r="J163" s="40"/>
      <c r="K163" s="41"/>
      <c r="L163" s="40"/>
    </row>
    <row r="164" spans="1:12" ht="17.25" customHeight="1">
      <c r="A164" s="13"/>
      <c r="B164" s="15"/>
      <c r="C164" s="15"/>
      <c r="D164" s="14"/>
      <c r="E164" s="15"/>
      <c r="F164" s="40"/>
      <c r="G164" s="41"/>
      <c r="H164" s="40"/>
      <c r="I164" s="41"/>
      <c r="J164" s="40"/>
      <c r="K164" s="41"/>
      <c r="L164" s="40"/>
    </row>
    <row r="165" spans="1:12" ht="22.15" customHeight="1">
      <c r="A165" s="178" t="str">
        <f>A113</f>
        <v>หมายเหตุประกอบงบการเงินเป็นส่วนหนึ่งของงบการเงินนี้</v>
      </c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</row>
  </sheetData>
  <mergeCells count="11">
    <mergeCell ref="F5:H5"/>
    <mergeCell ref="F62:H62"/>
    <mergeCell ref="J5:L5"/>
    <mergeCell ref="J62:L62"/>
    <mergeCell ref="A165:L165"/>
    <mergeCell ref="F118:H118"/>
    <mergeCell ref="J118:L118"/>
    <mergeCell ref="A113:L113"/>
    <mergeCell ref="A57:L57"/>
    <mergeCell ref="J61:L61"/>
    <mergeCell ref="J117:L117"/>
  </mergeCells>
  <pageMargins left="0.8" right="0.5" top="0.5" bottom="0.6" header="0.49" footer="0.4"/>
  <pageSetup paperSize="9" scale="80" firstPageNumber="8" fitToHeight="0" orientation="portrait" useFirstPageNumber="1" horizontalDpi="1200" verticalDpi="1200" r:id="rId1"/>
  <headerFooter>
    <oddFooter>&amp;R&amp;"Browallia New,Regular"&amp;13&amp;P</oddFooter>
  </headerFooter>
  <rowBreaks count="2" manualBreakCount="2">
    <brk id="57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L101"/>
  <sheetViews>
    <sheetView zoomScaleNormal="100" zoomScaleSheetLayoutView="110" workbookViewId="0"/>
  </sheetViews>
  <sheetFormatPr defaultColWidth="6.7109375" defaultRowHeight="19.350000000000001" customHeight="1"/>
  <cols>
    <col min="1" max="2" width="1.7109375" style="61" customWidth="1"/>
    <col min="3" max="3" width="35.7109375" style="61" customWidth="1"/>
    <col min="4" max="4" width="8.7109375" style="60" bestFit="1" customWidth="1"/>
    <col min="5" max="5" width="0.7109375" style="61" customWidth="1"/>
    <col min="6" max="6" width="13.7109375" style="62" customWidth="1"/>
    <col min="7" max="7" width="0.7109375" style="63" customWidth="1"/>
    <col min="8" max="8" width="13.7109375" style="62" customWidth="1"/>
    <col min="9" max="9" width="0.7109375" style="64" customWidth="1"/>
    <col min="10" max="10" width="13.7109375" style="62" customWidth="1"/>
    <col min="11" max="11" width="0.7109375" style="63" customWidth="1"/>
    <col min="12" max="12" width="13.7109375" style="62" customWidth="1"/>
    <col min="13" max="13" width="6.7109375" style="65" customWidth="1"/>
    <col min="14" max="16384" width="6.7109375" style="65"/>
  </cols>
  <sheetData>
    <row r="1" spans="1:12" ht="21.75" customHeight="1">
      <c r="A1" s="59" t="str">
        <f>'8-10'!A1</f>
        <v xml:space="preserve">บริษัท พลังงานบริสุทธิ์ จำกัด (มหาชน)  </v>
      </c>
      <c r="B1" s="59"/>
      <c r="C1" s="59"/>
    </row>
    <row r="2" spans="1:12" ht="21.75" customHeight="1">
      <c r="A2" s="59" t="s">
        <v>96</v>
      </c>
      <c r="B2" s="59"/>
      <c r="C2" s="59"/>
    </row>
    <row r="3" spans="1:12" ht="21.75" customHeight="1">
      <c r="A3" s="66" t="s">
        <v>97</v>
      </c>
      <c r="B3" s="67"/>
      <c r="C3" s="67"/>
      <c r="D3" s="68"/>
      <c r="E3" s="69"/>
      <c r="F3" s="70"/>
      <c r="G3" s="71"/>
      <c r="H3" s="70"/>
      <c r="I3" s="72"/>
      <c r="J3" s="70"/>
      <c r="K3" s="71"/>
      <c r="L3" s="70"/>
    </row>
    <row r="4" spans="1:12" ht="19.899999999999999" customHeight="1">
      <c r="F4" s="16"/>
      <c r="G4" s="17"/>
      <c r="H4" s="16"/>
      <c r="I4" s="18"/>
      <c r="J4" s="179"/>
      <c r="K4" s="179"/>
      <c r="L4" s="179"/>
    </row>
    <row r="5" spans="1:12" ht="19.899999999999999" customHeight="1">
      <c r="F5" s="177" t="s">
        <v>3</v>
      </c>
      <c r="G5" s="177"/>
      <c r="H5" s="177"/>
      <c r="I5" s="27"/>
      <c r="J5" s="177" t="s">
        <v>4</v>
      </c>
      <c r="K5" s="177"/>
      <c r="L5" s="177"/>
    </row>
    <row r="6" spans="1:12" ht="19.899999999999999" customHeight="1">
      <c r="E6" s="59"/>
      <c r="F6" s="27" t="s">
        <v>5</v>
      </c>
      <c r="G6" s="28"/>
      <c r="H6" s="27" t="s">
        <v>6</v>
      </c>
      <c r="I6" s="29"/>
      <c r="J6" s="27" t="s">
        <v>5</v>
      </c>
      <c r="K6" s="28"/>
      <c r="L6" s="27" t="s">
        <v>6</v>
      </c>
    </row>
    <row r="7" spans="1:12" ht="19.899999999999999" customHeight="1">
      <c r="D7" s="73" t="s">
        <v>7</v>
      </c>
      <c r="E7" s="59"/>
      <c r="F7" s="31" t="s">
        <v>8</v>
      </c>
      <c r="G7" s="32"/>
      <c r="H7" s="31" t="s">
        <v>8</v>
      </c>
      <c r="I7" s="33"/>
      <c r="J7" s="31" t="s">
        <v>8</v>
      </c>
      <c r="K7" s="32"/>
      <c r="L7" s="31" t="s">
        <v>8</v>
      </c>
    </row>
    <row r="8" spans="1:12" ht="8.1" customHeight="1">
      <c r="G8" s="62"/>
      <c r="I8" s="62"/>
      <c r="K8" s="62"/>
    </row>
    <row r="9" spans="1:12" ht="19.899999999999999" customHeight="1">
      <c r="A9" s="61" t="s">
        <v>98</v>
      </c>
      <c r="F9" s="74">
        <v>12528598689</v>
      </c>
      <c r="G9" s="74"/>
      <c r="H9" s="74">
        <v>23098084473</v>
      </c>
      <c r="I9" s="74"/>
      <c r="J9" s="74">
        <v>4509895887</v>
      </c>
      <c r="K9" s="74"/>
      <c r="L9" s="74">
        <v>5927808666</v>
      </c>
    </row>
    <row r="10" spans="1:12" ht="19.899999999999999" customHeight="1">
      <c r="A10" s="61" t="s">
        <v>99</v>
      </c>
      <c r="D10" s="60">
        <v>34</v>
      </c>
      <c r="F10" s="75">
        <v>5599133989</v>
      </c>
      <c r="G10" s="75"/>
      <c r="H10" s="75">
        <v>6976352756</v>
      </c>
      <c r="I10" s="75"/>
      <c r="J10" s="75">
        <v>1411147676</v>
      </c>
      <c r="K10" s="75"/>
      <c r="L10" s="75">
        <v>2731941277</v>
      </c>
    </row>
    <row r="11" spans="1:12" ht="19.899999999999999" customHeight="1">
      <c r="A11" s="61" t="s">
        <v>100</v>
      </c>
      <c r="D11" s="76" t="s">
        <v>329</v>
      </c>
      <c r="F11" s="74">
        <v>0</v>
      </c>
      <c r="G11" s="74"/>
      <c r="H11" s="74">
        <v>0</v>
      </c>
      <c r="I11" s="74"/>
      <c r="J11" s="74">
        <v>1956262527</v>
      </c>
      <c r="K11" s="74"/>
      <c r="L11" s="74">
        <v>11932546180</v>
      </c>
    </row>
    <row r="12" spans="1:12" ht="19.899999999999999" customHeight="1">
      <c r="A12" s="61" t="s">
        <v>101</v>
      </c>
      <c r="D12" s="60">
        <v>35</v>
      </c>
      <c r="F12" s="77">
        <v>394673930</v>
      </c>
      <c r="G12" s="74"/>
      <c r="H12" s="77">
        <v>1523318422</v>
      </c>
      <c r="I12" s="74"/>
      <c r="J12" s="77">
        <v>1647036940</v>
      </c>
      <c r="K12" s="74"/>
      <c r="L12" s="77">
        <v>1137081406</v>
      </c>
    </row>
    <row r="13" spans="1:12" ht="8.1" customHeight="1">
      <c r="F13" s="74"/>
      <c r="G13" s="74"/>
      <c r="H13" s="74"/>
      <c r="I13" s="74"/>
      <c r="J13" s="74"/>
      <c r="K13" s="74"/>
      <c r="L13" s="74"/>
    </row>
    <row r="14" spans="1:12" ht="19.899999999999999" customHeight="1">
      <c r="A14" s="59" t="s">
        <v>102</v>
      </c>
      <c r="B14" s="65"/>
      <c r="C14" s="59"/>
      <c r="F14" s="77">
        <f>SUM(F9:F12)</f>
        <v>18522406608</v>
      </c>
      <c r="G14" s="74"/>
      <c r="H14" s="77">
        <f>SUM(H9:H12)</f>
        <v>31597755651</v>
      </c>
      <c r="I14" s="74"/>
      <c r="J14" s="77">
        <f>SUM(J9:J12)</f>
        <v>9524343030</v>
      </c>
      <c r="K14" s="74"/>
      <c r="L14" s="77">
        <f>SUM(L9:L12)</f>
        <v>21729377529</v>
      </c>
    </row>
    <row r="15" spans="1:12" ht="8.1" customHeight="1">
      <c r="F15" s="74"/>
      <c r="G15" s="74"/>
      <c r="H15" s="74"/>
      <c r="I15" s="74"/>
      <c r="J15" s="74"/>
      <c r="K15" s="74"/>
      <c r="L15" s="74"/>
    </row>
    <row r="16" spans="1:12" ht="19.899999999999999" customHeight="1">
      <c r="A16" s="61" t="s">
        <v>103</v>
      </c>
      <c r="F16" s="74">
        <v>-15310523323</v>
      </c>
      <c r="G16" s="78"/>
      <c r="H16" s="74">
        <v>-19694797371</v>
      </c>
      <c r="I16" s="78"/>
      <c r="J16" s="74">
        <v>-3666403125</v>
      </c>
      <c r="K16" s="79"/>
      <c r="L16" s="74">
        <v>-4970776092</v>
      </c>
    </row>
    <row r="17" spans="1:12" ht="19.899999999999999" customHeight="1">
      <c r="A17" s="61" t="s">
        <v>297</v>
      </c>
      <c r="F17" s="74">
        <v>-55527704</v>
      </c>
      <c r="G17" s="74"/>
      <c r="H17" s="74">
        <v>-70376045</v>
      </c>
      <c r="I17" s="74"/>
      <c r="J17" s="74">
        <v>-27278955</v>
      </c>
      <c r="K17" s="74"/>
      <c r="L17" s="74">
        <v>-32170011</v>
      </c>
    </row>
    <row r="18" spans="1:12" ht="19.899999999999999" customHeight="1">
      <c r="A18" s="61" t="s">
        <v>104</v>
      </c>
      <c r="E18" s="80"/>
      <c r="F18" s="74">
        <v>-1848333332</v>
      </c>
      <c r="G18" s="74"/>
      <c r="H18" s="74">
        <v>-1266166319</v>
      </c>
      <c r="I18" s="74"/>
      <c r="J18" s="74">
        <v>-722470708</v>
      </c>
      <c r="K18" s="74"/>
      <c r="L18" s="74">
        <v>-616248200</v>
      </c>
    </row>
    <row r="19" spans="1:12" ht="19.899999999999999" customHeight="1">
      <c r="A19" s="61" t="s">
        <v>328</v>
      </c>
      <c r="E19" s="80"/>
      <c r="F19" s="74">
        <v>-2208766846</v>
      </c>
      <c r="G19" s="74"/>
      <c r="H19" s="74">
        <v>671978</v>
      </c>
      <c r="I19" s="74"/>
      <c r="J19" s="74">
        <v>-5045062270</v>
      </c>
      <c r="K19" s="74"/>
      <c r="L19" s="74" t="s">
        <v>105</v>
      </c>
    </row>
    <row r="20" spans="1:12" ht="19.899999999999999" customHeight="1">
      <c r="A20" s="61" t="s">
        <v>298</v>
      </c>
      <c r="E20" s="80"/>
      <c r="F20" s="74">
        <v>-3353031187</v>
      </c>
      <c r="G20" s="74"/>
      <c r="H20" s="74">
        <v>-51195714</v>
      </c>
      <c r="I20" s="74"/>
      <c r="J20" s="74">
        <v>-9922460459</v>
      </c>
      <c r="K20" s="74"/>
      <c r="L20" s="74">
        <v>0</v>
      </c>
    </row>
    <row r="21" spans="1:12" ht="19.899999999999999" customHeight="1">
      <c r="A21" s="61" t="s">
        <v>106</v>
      </c>
      <c r="E21" s="80"/>
      <c r="F21" s="74"/>
      <c r="G21" s="74"/>
      <c r="H21" s="74"/>
      <c r="I21" s="74"/>
      <c r="J21" s="74"/>
      <c r="K21" s="74"/>
      <c r="L21" s="74"/>
    </row>
    <row r="22" spans="1:12" ht="19.899999999999999" customHeight="1">
      <c r="B22" s="61" t="s">
        <v>293</v>
      </c>
      <c r="D22" s="81">
        <v>19.100000000000001</v>
      </c>
      <c r="E22" s="80"/>
      <c r="F22" s="74">
        <v>-14984896</v>
      </c>
      <c r="G22" s="74"/>
      <c r="H22" s="74">
        <v>-671076822</v>
      </c>
      <c r="I22" s="74"/>
      <c r="J22" s="74">
        <v>0</v>
      </c>
      <c r="K22" s="74"/>
      <c r="L22" s="74">
        <v>0</v>
      </c>
    </row>
    <row r="23" spans="1:12" ht="19.899999999999999" customHeight="1">
      <c r="A23" s="61" t="s">
        <v>107</v>
      </c>
      <c r="E23" s="80"/>
      <c r="F23" s="74"/>
      <c r="G23" s="74"/>
      <c r="H23" s="74"/>
      <c r="I23" s="74"/>
      <c r="J23" s="74"/>
      <c r="K23" s="74"/>
      <c r="L23" s="74"/>
    </row>
    <row r="24" spans="1:12" ht="19.899999999999999" customHeight="1">
      <c r="B24" s="61" t="s">
        <v>108</v>
      </c>
      <c r="E24" s="80"/>
      <c r="F24" s="74">
        <v>-339298650</v>
      </c>
      <c r="G24" s="74"/>
      <c r="H24" s="74">
        <v>-60386626</v>
      </c>
      <c r="I24" s="74"/>
      <c r="J24" s="74">
        <v>-265017573</v>
      </c>
      <c r="K24" s="74"/>
      <c r="L24" s="74">
        <v>-60386626</v>
      </c>
    </row>
    <row r="25" spans="1:12" ht="19.899999999999999" customHeight="1">
      <c r="A25" s="61" t="s">
        <v>109</v>
      </c>
      <c r="E25" s="80"/>
      <c r="F25" s="74">
        <v>219086084</v>
      </c>
      <c r="G25" s="74"/>
      <c r="H25" s="74">
        <v>-21594965</v>
      </c>
      <c r="I25" s="74"/>
      <c r="J25" s="74">
        <v>232939800</v>
      </c>
      <c r="K25" s="74"/>
      <c r="L25" s="74">
        <v>-25359485</v>
      </c>
    </row>
    <row r="26" spans="1:12" ht="19.899999999999999" customHeight="1">
      <c r="A26" s="61" t="s">
        <v>110</v>
      </c>
      <c r="D26" s="60">
        <v>36</v>
      </c>
      <c r="E26" s="80"/>
      <c r="F26" s="77">
        <v>-2699158865</v>
      </c>
      <c r="G26" s="74"/>
      <c r="H26" s="77">
        <v>-2287471750</v>
      </c>
      <c r="I26" s="74"/>
      <c r="J26" s="77">
        <v>-1932311664</v>
      </c>
      <c r="K26" s="74"/>
      <c r="L26" s="77">
        <v>-1393667662</v>
      </c>
    </row>
    <row r="27" spans="1:12" ht="8.1" customHeight="1">
      <c r="F27" s="74"/>
      <c r="G27" s="74"/>
      <c r="I27" s="74"/>
      <c r="J27" s="74"/>
      <c r="K27" s="74"/>
      <c r="L27" s="74"/>
    </row>
    <row r="28" spans="1:12" ht="19.899999999999999" customHeight="1">
      <c r="A28" s="59" t="s">
        <v>111</v>
      </c>
      <c r="B28" s="65"/>
      <c r="F28" s="77">
        <f>SUM(F16:F26)</f>
        <v>-25610538719</v>
      </c>
      <c r="G28" s="74"/>
      <c r="H28" s="77">
        <f>SUM(H16:H26)</f>
        <v>-24122393634</v>
      </c>
      <c r="I28" s="74"/>
      <c r="J28" s="77">
        <f>SUM(J16:J26)</f>
        <v>-21348064954</v>
      </c>
      <c r="K28" s="74"/>
      <c r="L28" s="77">
        <f>SUM(L16:L26)</f>
        <v>-7098608076</v>
      </c>
    </row>
    <row r="29" spans="1:12" ht="8.1" customHeight="1">
      <c r="F29" s="74"/>
      <c r="G29" s="74"/>
      <c r="H29" s="74"/>
      <c r="I29" s="74"/>
      <c r="J29" s="74"/>
      <c r="K29" s="74"/>
      <c r="L29" s="74"/>
    </row>
    <row r="30" spans="1:12" ht="19.899999999999999" customHeight="1">
      <c r="A30" s="61" t="s">
        <v>112</v>
      </c>
      <c r="D30" s="65"/>
      <c r="E30" s="65"/>
      <c r="F30" s="75"/>
      <c r="G30" s="75"/>
      <c r="H30" s="75"/>
      <c r="I30" s="75"/>
      <c r="J30" s="75"/>
      <c r="K30" s="75"/>
      <c r="L30" s="75"/>
    </row>
    <row r="31" spans="1:12" ht="19.899999999999999" customHeight="1">
      <c r="B31" s="61" t="s">
        <v>113</v>
      </c>
      <c r="D31" s="81">
        <v>19.100000000000001</v>
      </c>
      <c r="F31" s="77">
        <v>-909433769</v>
      </c>
      <c r="G31" s="74"/>
      <c r="H31" s="77">
        <v>260298129</v>
      </c>
      <c r="I31" s="74"/>
      <c r="J31" s="77">
        <v>0</v>
      </c>
      <c r="K31" s="74"/>
      <c r="L31" s="77">
        <v>0</v>
      </c>
    </row>
    <row r="32" spans="1:12" ht="8.1" customHeight="1">
      <c r="F32" s="74"/>
      <c r="G32" s="74"/>
      <c r="H32" s="74"/>
      <c r="I32" s="74"/>
      <c r="J32" s="74"/>
      <c r="K32" s="74"/>
      <c r="L32" s="74"/>
    </row>
    <row r="33" spans="1:12" ht="19.899999999999999" customHeight="1">
      <c r="A33" s="59" t="s">
        <v>114</v>
      </c>
      <c r="F33" s="74">
        <f>SUM(F14,F28,F31)</f>
        <v>-7997565880</v>
      </c>
      <c r="G33" s="74"/>
      <c r="H33" s="74">
        <f>SUM(H14,H28,H31)</f>
        <v>7735660146</v>
      </c>
      <c r="I33" s="74"/>
      <c r="J33" s="74">
        <f>SUM(J14,J28,J31)</f>
        <v>-11823721924</v>
      </c>
      <c r="K33" s="74"/>
      <c r="L33" s="74">
        <f>SUM(L14,L28,L31)</f>
        <v>14630769453</v>
      </c>
    </row>
    <row r="34" spans="1:12" ht="19.899999999999999" customHeight="1">
      <c r="A34" s="61" t="s">
        <v>299</v>
      </c>
      <c r="D34" s="60">
        <v>38</v>
      </c>
      <c r="F34" s="77">
        <v>-252622070</v>
      </c>
      <c r="G34" s="74"/>
      <c r="H34" s="77">
        <v>-235520756</v>
      </c>
      <c r="I34" s="74"/>
      <c r="J34" s="77">
        <v>-129390406</v>
      </c>
      <c r="K34" s="74"/>
      <c r="L34" s="77">
        <v>-126193417</v>
      </c>
    </row>
    <row r="35" spans="1:12" ht="8.1" customHeight="1">
      <c r="F35" s="74"/>
      <c r="G35" s="74"/>
      <c r="H35" s="74"/>
      <c r="I35" s="74"/>
      <c r="J35" s="74"/>
      <c r="K35" s="74"/>
      <c r="L35" s="74"/>
    </row>
    <row r="36" spans="1:12" ht="19.899999999999999" customHeight="1">
      <c r="A36" s="59" t="s">
        <v>115</v>
      </c>
      <c r="F36" s="77">
        <f>SUM(F33:F34)</f>
        <v>-8250187950</v>
      </c>
      <c r="G36" s="74"/>
      <c r="H36" s="77">
        <f>SUM(H33:H34)</f>
        <v>7500139390</v>
      </c>
      <c r="I36" s="74"/>
      <c r="J36" s="77">
        <f>SUM(J33:J34)</f>
        <v>-11953112330</v>
      </c>
      <c r="K36" s="74"/>
      <c r="L36" s="77">
        <f>SUM(L33:L34)</f>
        <v>14504576036</v>
      </c>
    </row>
    <row r="37" spans="1:12" ht="15" customHeight="1">
      <c r="A37" s="59"/>
      <c r="F37" s="74"/>
      <c r="G37" s="74"/>
      <c r="H37" s="74"/>
      <c r="I37" s="74"/>
      <c r="J37" s="74"/>
      <c r="K37" s="74"/>
      <c r="L37" s="74"/>
    </row>
    <row r="38" spans="1:12" ht="19.899999999999999" customHeight="1">
      <c r="A38" s="82" t="s">
        <v>116</v>
      </c>
      <c r="B38" s="1"/>
      <c r="C38" s="2"/>
      <c r="G38" s="62"/>
      <c r="I38" s="62"/>
      <c r="K38" s="62"/>
    </row>
    <row r="39" spans="1:12" ht="6" customHeight="1">
      <c r="A39" s="82"/>
      <c r="B39" s="1"/>
      <c r="C39" s="2"/>
      <c r="G39" s="62"/>
      <c r="I39" s="62"/>
      <c r="K39" s="62"/>
    </row>
    <row r="40" spans="1:12" ht="19.899999999999999" customHeight="1">
      <c r="A40" s="83" t="s">
        <v>117</v>
      </c>
      <c r="B40" s="2"/>
      <c r="C40" s="2"/>
      <c r="G40" s="62"/>
      <c r="I40" s="62"/>
      <c r="K40" s="62"/>
    </row>
    <row r="41" spans="1:12" ht="19.899999999999999" customHeight="1">
      <c r="A41" s="83"/>
      <c r="B41" s="3" t="s">
        <v>118</v>
      </c>
      <c r="C41" s="2"/>
      <c r="G41" s="62"/>
      <c r="I41" s="62"/>
      <c r="K41" s="62"/>
    </row>
    <row r="42" spans="1:12" ht="19.899999999999999" customHeight="1">
      <c r="A42" s="83"/>
      <c r="B42" s="3"/>
      <c r="C42" s="2" t="s">
        <v>119</v>
      </c>
      <c r="G42" s="62"/>
      <c r="I42" s="62"/>
      <c r="K42" s="62"/>
    </row>
    <row r="43" spans="1:12" ht="19.899999999999999" customHeight="1">
      <c r="A43" s="83"/>
      <c r="B43" s="3"/>
      <c r="C43" s="2" t="s">
        <v>120</v>
      </c>
      <c r="F43" s="62">
        <v>60261329</v>
      </c>
      <c r="G43" s="62"/>
      <c r="H43" s="62">
        <v>0</v>
      </c>
      <c r="I43" s="62"/>
      <c r="J43" s="62">
        <v>55389752</v>
      </c>
      <c r="K43" s="62"/>
      <c r="L43" s="62">
        <v>0</v>
      </c>
    </row>
    <row r="44" spans="1:12" ht="19.899999999999999" customHeight="1">
      <c r="C44" s="168" t="s">
        <v>121</v>
      </c>
      <c r="G44" s="62"/>
      <c r="I44" s="62"/>
      <c r="K44" s="62"/>
    </row>
    <row r="45" spans="1:12" ht="19.899999999999999" customHeight="1">
      <c r="A45" s="59"/>
      <c r="C45" s="168" t="s">
        <v>122</v>
      </c>
      <c r="G45" s="62"/>
      <c r="I45" s="62"/>
      <c r="K45" s="62"/>
    </row>
    <row r="46" spans="1:12" ht="19.899999999999999" customHeight="1">
      <c r="A46" s="65"/>
      <c r="C46" s="161" t="s">
        <v>123</v>
      </c>
      <c r="D46" s="60">
        <v>18</v>
      </c>
      <c r="F46" s="74">
        <v>-4643851183</v>
      </c>
      <c r="G46" s="62"/>
      <c r="H46" s="74">
        <v>-3072486844</v>
      </c>
      <c r="I46" s="62"/>
      <c r="J46" s="74">
        <v>-902950325</v>
      </c>
      <c r="K46" s="62"/>
      <c r="L46" s="74">
        <v>-278727327</v>
      </c>
    </row>
    <row r="47" spans="1:12" ht="19.899999999999999" customHeight="1">
      <c r="C47" s="3" t="s">
        <v>124</v>
      </c>
    </row>
    <row r="48" spans="1:12" ht="19.899999999999999" customHeight="1">
      <c r="A48" s="82"/>
      <c r="C48" s="65" t="s">
        <v>125</v>
      </c>
      <c r="F48" s="70">
        <v>167640193</v>
      </c>
      <c r="G48" s="62"/>
      <c r="H48" s="70">
        <v>53704569</v>
      </c>
      <c r="I48" s="62"/>
      <c r="J48" s="70">
        <v>169512114</v>
      </c>
      <c r="K48" s="62"/>
      <c r="L48" s="70">
        <v>55745465</v>
      </c>
    </row>
    <row r="49" spans="1:12" ht="6" customHeight="1"/>
    <row r="50" spans="1:12" ht="19.899999999999999" customHeight="1">
      <c r="A50" s="83" t="s">
        <v>126</v>
      </c>
      <c r="B50" s="4"/>
      <c r="G50" s="62"/>
      <c r="I50" s="62"/>
      <c r="K50" s="62"/>
    </row>
    <row r="51" spans="1:12" ht="19.899999999999999" customHeight="1">
      <c r="A51" s="4" t="s">
        <v>127</v>
      </c>
      <c r="F51" s="77">
        <f>SUM(F43:F50)</f>
        <v>-4415949661</v>
      </c>
      <c r="G51" s="62"/>
      <c r="H51" s="77">
        <f>SUM(H43:H50)</f>
        <v>-3018782275</v>
      </c>
      <c r="I51" s="62"/>
      <c r="J51" s="77">
        <f>SUM(J43:J50)</f>
        <v>-678048459</v>
      </c>
      <c r="K51" s="62"/>
      <c r="L51" s="77">
        <f>SUM(L43:L50)</f>
        <v>-222981862</v>
      </c>
    </row>
    <row r="52" spans="1:12" ht="9.75" customHeight="1">
      <c r="A52" s="59"/>
      <c r="F52" s="74"/>
      <c r="G52" s="74"/>
      <c r="H52" s="74"/>
      <c r="I52" s="74"/>
      <c r="J52" s="74"/>
      <c r="K52" s="74"/>
      <c r="L52" s="74"/>
    </row>
    <row r="53" spans="1:12" s="19" customFormat="1" ht="22.15" customHeight="1">
      <c r="A53" s="84" t="str">
        <f>'8-10'!A57:L57</f>
        <v>หมายเหตุประกอบงบการเงินเป็นส่วนหนึ่งของงบการเงินนี้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 ht="21.6" customHeight="1">
      <c r="A54" s="59" t="str">
        <f>A1</f>
        <v xml:space="preserve">บริษัท พลังงานบริสุทธิ์ จำกัด (มหาชน)  </v>
      </c>
      <c r="B54" s="59"/>
      <c r="C54" s="59"/>
    </row>
    <row r="55" spans="1:12" ht="21.6" customHeight="1">
      <c r="A55" s="59" t="str">
        <f>A2</f>
        <v>งบกำไรขาดทุนเบ็ดเสร็จ</v>
      </c>
      <c r="B55" s="59"/>
      <c r="C55" s="59"/>
    </row>
    <row r="56" spans="1:12" ht="21.6" customHeight="1">
      <c r="A56" s="66" t="str">
        <f>A3</f>
        <v>สำหรับปีสิ้นสุดวันที่ 31 ธันวาคม พ.ศ. 2567</v>
      </c>
      <c r="B56" s="67"/>
      <c r="C56" s="67"/>
      <c r="D56" s="68"/>
      <c r="E56" s="69"/>
      <c r="F56" s="70"/>
      <c r="G56" s="71"/>
      <c r="H56" s="70"/>
      <c r="I56" s="72"/>
      <c r="J56" s="70"/>
      <c r="K56" s="71"/>
      <c r="L56" s="70"/>
    </row>
    <row r="57" spans="1:12" ht="21.6" customHeight="1">
      <c r="J57" s="180"/>
      <c r="K57" s="180"/>
      <c r="L57" s="180"/>
    </row>
    <row r="58" spans="1:12" ht="21.6" customHeight="1">
      <c r="F58" s="177" t="s">
        <v>3</v>
      </c>
      <c r="G58" s="177"/>
      <c r="H58" s="177"/>
      <c r="I58" s="27"/>
      <c r="J58" s="177" t="s">
        <v>4</v>
      </c>
      <c r="K58" s="177"/>
      <c r="L58" s="177"/>
    </row>
    <row r="59" spans="1:12" ht="21.6" customHeight="1">
      <c r="E59" s="59"/>
      <c r="F59" s="27" t="s">
        <v>5</v>
      </c>
      <c r="G59" s="28"/>
      <c r="H59" s="27" t="s">
        <v>6</v>
      </c>
      <c r="I59" s="29"/>
      <c r="J59" s="27" t="s">
        <v>5</v>
      </c>
      <c r="K59" s="28"/>
      <c r="L59" s="27" t="s">
        <v>6</v>
      </c>
    </row>
    <row r="60" spans="1:12" ht="21.6" customHeight="1">
      <c r="D60" s="73" t="s">
        <v>7</v>
      </c>
      <c r="E60" s="59"/>
      <c r="F60" s="31" t="s">
        <v>8</v>
      </c>
      <c r="G60" s="32"/>
      <c r="H60" s="31" t="s">
        <v>8</v>
      </c>
      <c r="I60" s="33"/>
      <c r="J60" s="31" t="s">
        <v>8</v>
      </c>
      <c r="K60" s="32"/>
      <c r="L60" s="31" t="s">
        <v>8</v>
      </c>
    </row>
    <row r="61" spans="1:12" ht="8.1" customHeight="1">
      <c r="G61" s="62"/>
      <c r="I61" s="62"/>
      <c r="K61" s="62"/>
    </row>
    <row r="62" spans="1:12" ht="21.6" customHeight="1">
      <c r="A62" s="83" t="s">
        <v>128</v>
      </c>
      <c r="B62" s="4"/>
      <c r="C62" s="4"/>
      <c r="G62" s="62"/>
      <c r="I62" s="62"/>
      <c r="K62" s="62"/>
    </row>
    <row r="63" spans="1:12" ht="21.6" customHeight="1">
      <c r="A63" s="83"/>
      <c r="B63" s="4" t="s">
        <v>118</v>
      </c>
      <c r="C63" s="4"/>
      <c r="G63" s="62"/>
      <c r="I63" s="62"/>
      <c r="K63" s="62"/>
    </row>
    <row r="64" spans="1:12" ht="21.6" customHeight="1">
      <c r="C64" s="5" t="s">
        <v>129</v>
      </c>
      <c r="G64" s="62"/>
      <c r="I64" s="62"/>
      <c r="K64" s="62"/>
    </row>
    <row r="65" spans="1:12" ht="21.6" customHeight="1">
      <c r="A65" s="83"/>
      <c r="C65" s="4" t="s">
        <v>130</v>
      </c>
      <c r="D65" s="81">
        <v>19.100000000000001</v>
      </c>
      <c r="F65" s="62">
        <v>-8067444</v>
      </c>
      <c r="G65" s="62"/>
      <c r="H65" s="62">
        <v>-26357500</v>
      </c>
      <c r="I65" s="62"/>
      <c r="J65" s="62">
        <v>0</v>
      </c>
      <c r="K65" s="62"/>
      <c r="L65" s="62">
        <v>0</v>
      </c>
    </row>
    <row r="66" spans="1:12" ht="21.6" customHeight="1">
      <c r="C66" s="162" t="s">
        <v>131</v>
      </c>
      <c r="G66" s="62"/>
      <c r="I66" s="62"/>
      <c r="K66" s="62"/>
    </row>
    <row r="67" spans="1:12" ht="21.6" customHeight="1">
      <c r="A67" s="163"/>
      <c r="C67" s="4" t="s">
        <v>132</v>
      </c>
      <c r="F67" s="74">
        <v>-74860584</v>
      </c>
      <c r="G67" s="74"/>
      <c r="H67" s="74">
        <v>-16074489</v>
      </c>
      <c r="I67" s="74"/>
      <c r="J67" s="74">
        <v>0</v>
      </c>
      <c r="K67" s="74"/>
      <c r="L67" s="74">
        <v>0</v>
      </c>
    </row>
    <row r="68" spans="1:12" ht="21.6" customHeight="1">
      <c r="C68" s="5" t="s">
        <v>133</v>
      </c>
      <c r="F68" s="74"/>
      <c r="G68" s="74"/>
      <c r="H68" s="74"/>
      <c r="I68" s="74"/>
      <c r="J68" s="74"/>
      <c r="K68" s="74"/>
      <c r="L68" s="74"/>
    </row>
    <row r="69" spans="1:12" ht="21.6" customHeight="1">
      <c r="A69" s="163"/>
      <c r="C69" s="4" t="s">
        <v>125</v>
      </c>
      <c r="F69" s="77">
        <v>0</v>
      </c>
      <c r="G69" s="74"/>
      <c r="H69" s="77">
        <v>0</v>
      </c>
      <c r="I69" s="74"/>
      <c r="J69" s="77">
        <v>0</v>
      </c>
      <c r="K69" s="74"/>
      <c r="L69" s="77">
        <v>0</v>
      </c>
    </row>
    <row r="70" spans="1:12" ht="8.1" customHeight="1">
      <c r="A70" s="163"/>
      <c r="B70" s="163"/>
      <c r="C70" s="162"/>
      <c r="F70" s="75"/>
      <c r="G70" s="74"/>
      <c r="H70" s="75"/>
      <c r="I70" s="74"/>
      <c r="J70" s="74"/>
      <c r="K70" s="74"/>
      <c r="L70" s="74"/>
    </row>
    <row r="71" spans="1:12" ht="21.6" customHeight="1">
      <c r="A71" s="83" t="s">
        <v>134</v>
      </c>
      <c r="B71" s="4"/>
      <c r="F71" s="75"/>
      <c r="G71" s="74"/>
      <c r="H71" s="75"/>
      <c r="I71" s="74"/>
      <c r="J71" s="74"/>
      <c r="K71" s="74"/>
      <c r="L71" s="74"/>
    </row>
    <row r="72" spans="1:12" ht="21.6" customHeight="1">
      <c r="A72" s="4" t="s">
        <v>127</v>
      </c>
      <c r="F72" s="85">
        <f>SUM(F65:F71)</f>
        <v>-82928028</v>
      </c>
      <c r="G72" s="74"/>
      <c r="H72" s="85">
        <f>SUM(H65:H71)</f>
        <v>-42431989</v>
      </c>
      <c r="I72" s="74"/>
      <c r="J72" s="85">
        <f>SUM(J65:J71)</f>
        <v>0</v>
      </c>
      <c r="K72" s="74"/>
      <c r="L72" s="85">
        <v>0</v>
      </c>
    </row>
    <row r="73" spans="1:12" ht="8.1" customHeight="1">
      <c r="A73" s="163"/>
      <c r="B73" s="163"/>
      <c r="C73" s="162"/>
      <c r="F73" s="75"/>
      <c r="G73" s="74"/>
      <c r="H73" s="75"/>
      <c r="I73" s="74"/>
      <c r="J73" s="74"/>
      <c r="K73" s="74"/>
      <c r="L73" s="74"/>
    </row>
    <row r="74" spans="1:12" ht="21.6" customHeight="1">
      <c r="A74" s="59" t="s">
        <v>135</v>
      </c>
      <c r="C74" s="162"/>
      <c r="F74" s="77">
        <f>SUM(F72,F51)</f>
        <v>-4498877689</v>
      </c>
      <c r="G74" s="74"/>
      <c r="H74" s="77">
        <f>SUM(H72,H51)</f>
        <v>-3061214264</v>
      </c>
      <c r="I74" s="74"/>
      <c r="J74" s="77">
        <f>SUM(J72,J51)</f>
        <v>-678048459</v>
      </c>
      <c r="K74" s="74"/>
      <c r="L74" s="77">
        <f>SUM(L72,L51)</f>
        <v>-222981862</v>
      </c>
    </row>
    <row r="75" spans="1:12" ht="8.1" customHeight="1">
      <c r="F75" s="74"/>
      <c r="G75" s="74"/>
      <c r="H75" s="74"/>
      <c r="I75" s="74"/>
      <c r="J75" s="74"/>
      <c r="K75" s="74"/>
      <c r="L75" s="74"/>
    </row>
    <row r="76" spans="1:12" ht="21.6" customHeight="1" thickBot="1">
      <c r="A76" s="59" t="s">
        <v>136</v>
      </c>
      <c r="F76" s="86">
        <f>SUM(F74,F36)</f>
        <v>-12749065639</v>
      </c>
      <c r="G76" s="74"/>
      <c r="H76" s="86">
        <v>4438925126</v>
      </c>
      <c r="I76" s="74"/>
      <c r="J76" s="86">
        <f>SUM(J74,J36)</f>
        <v>-12631160789</v>
      </c>
      <c r="K76" s="74"/>
      <c r="L76" s="86">
        <v>14281594174</v>
      </c>
    </row>
    <row r="77" spans="1:12" ht="21.6" customHeight="1" thickTop="1">
      <c r="A77" s="59"/>
      <c r="F77" s="74"/>
      <c r="G77" s="74"/>
      <c r="H77" s="74"/>
      <c r="I77" s="74"/>
      <c r="J77" s="74"/>
      <c r="K77" s="74"/>
      <c r="L77" s="74"/>
    </row>
    <row r="78" spans="1:12" ht="21.6" customHeight="1">
      <c r="A78" s="59" t="s">
        <v>137</v>
      </c>
      <c r="F78" s="74"/>
      <c r="G78" s="78"/>
      <c r="H78" s="74"/>
      <c r="I78" s="79"/>
      <c r="J78" s="74"/>
      <c r="K78" s="78"/>
      <c r="L78" s="74"/>
    </row>
    <row r="79" spans="1:12" ht="21.6" customHeight="1">
      <c r="A79" s="65"/>
      <c r="B79" s="164" t="s">
        <v>138</v>
      </c>
      <c r="F79" s="74">
        <v>-4630014146</v>
      </c>
      <c r="G79" s="74"/>
      <c r="H79" s="74">
        <v>7606172115</v>
      </c>
      <c r="I79" s="74"/>
      <c r="J79" s="74">
        <v>-11953112330</v>
      </c>
      <c r="K79" s="74"/>
      <c r="L79" s="74">
        <v>11635082456</v>
      </c>
    </row>
    <row r="80" spans="1:12" ht="21.6" customHeight="1">
      <c r="A80" s="65"/>
      <c r="B80" s="164" t="s">
        <v>139</v>
      </c>
      <c r="F80" s="74"/>
      <c r="G80" s="74"/>
      <c r="H80" s="74"/>
      <c r="I80" s="74"/>
      <c r="J80" s="74"/>
      <c r="K80" s="74"/>
      <c r="L80" s="74"/>
    </row>
    <row r="81" spans="1:12" ht="21.6" customHeight="1">
      <c r="A81" s="65"/>
      <c r="B81" s="164"/>
      <c r="C81" s="61" t="s">
        <v>140</v>
      </c>
      <c r="F81" s="74">
        <v>0</v>
      </c>
      <c r="G81" s="74"/>
      <c r="H81" s="74">
        <v>0</v>
      </c>
      <c r="I81" s="74"/>
      <c r="J81" s="74">
        <v>0</v>
      </c>
      <c r="K81" s="74"/>
      <c r="L81" s="74">
        <v>2869493580</v>
      </c>
    </row>
    <row r="82" spans="1:12" ht="21.6" customHeight="1">
      <c r="A82" s="65"/>
      <c r="B82" s="165" t="s">
        <v>141</v>
      </c>
      <c r="F82" s="77">
        <v>-3620173804</v>
      </c>
      <c r="G82" s="74"/>
      <c r="H82" s="77">
        <v>-106032725</v>
      </c>
      <c r="I82" s="74"/>
      <c r="J82" s="77">
        <v>0</v>
      </c>
      <c r="K82" s="74"/>
      <c r="L82" s="77">
        <v>0</v>
      </c>
    </row>
    <row r="83" spans="1:12" ht="8.1" customHeight="1">
      <c r="A83" s="87"/>
      <c r="F83" s="74"/>
      <c r="G83" s="74"/>
      <c r="H83" s="74"/>
      <c r="I83" s="74"/>
      <c r="J83" s="74"/>
      <c r="K83" s="74"/>
      <c r="L83" s="74"/>
    </row>
    <row r="84" spans="1:12" ht="21.6" customHeight="1" thickBot="1">
      <c r="A84" s="87"/>
      <c r="F84" s="86">
        <f>F36</f>
        <v>-8250187950</v>
      </c>
      <c r="G84" s="74"/>
      <c r="H84" s="86">
        <v>7500139390</v>
      </c>
      <c r="I84" s="74"/>
      <c r="J84" s="86">
        <f>J36</f>
        <v>-11953112330</v>
      </c>
      <c r="K84" s="74"/>
      <c r="L84" s="86">
        <v>14504576036</v>
      </c>
    </row>
    <row r="85" spans="1:12" ht="21.6" customHeight="1" thickTop="1">
      <c r="A85" s="87"/>
      <c r="F85" s="74"/>
      <c r="G85" s="74"/>
      <c r="H85" s="74"/>
      <c r="I85" s="74"/>
      <c r="J85" s="74"/>
      <c r="K85" s="74"/>
      <c r="L85" s="74"/>
    </row>
    <row r="86" spans="1:12" ht="21.6" customHeight="1">
      <c r="A86" s="88" t="s">
        <v>142</v>
      </c>
      <c r="F86" s="74"/>
      <c r="G86" s="74"/>
      <c r="H86" s="74"/>
      <c r="I86" s="74"/>
      <c r="J86" s="74"/>
      <c r="K86" s="74"/>
      <c r="L86" s="74"/>
    </row>
    <row r="87" spans="1:12" ht="21.6" customHeight="1">
      <c r="A87" s="65"/>
      <c r="B87" s="164" t="s">
        <v>138</v>
      </c>
      <c r="F87" s="74">
        <v>-9128353201</v>
      </c>
      <c r="G87" s="74"/>
      <c r="H87" s="74">
        <v>4544402057</v>
      </c>
      <c r="I87" s="74"/>
      <c r="J87" s="74">
        <v>-12631160789</v>
      </c>
      <c r="K87" s="74"/>
      <c r="L87" s="74">
        <v>11412100594</v>
      </c>
    </row>
    <row r="88" spans="1:12" ht="21.6" customHeight="1">
      <c r="A88" s="65"/>
      <c r="B88" s="164" t="s">
        <v>139</v>
      </c>
      <c r="F88" s="74"/>
      <c r="G88" s="74"/>
      <c r="H88" s="74"/>
      <c r="I88" s="74"/>
      <c r="J88" s="74"/>
      <c r="K88" s="74"/>
      <c r="L88" s="74"/>
    </row>
    <row r="89" spans="1:12" ht="21.6" customHeight="1">
      <c r="A89" s="65"/>
      <c r="B89" s="164"/>
      <c r="C89" s="61" t="s">
        <v>140</v>
      </c>
      <c r="F89" s="74">
        <v>0</v>
      </c>
      <c r="G89" s="74"/>
      <c r="H89" s="74">
        <v>0</v>
      </c>
      <c r="I89" s="74"/>
      <c r="J89" s="74">
        <v>0</v>
      </c>
      <c r="K89" s="74"/>
      <c r="L89" s="74">
        <v>2869493580</v>
      </c>
    </row>
    <row r="90" spans="1:12" ht="21.6" customHeight="1">
      <c r="A90" s="65"/>
      <c r="B90" s="165" t="s">
        <v>141</v>
      </c>
      <c r="F90" s="77">
        <v>-3620712438</v>
      </c>
      <c r="G90" s="74"/>
      <c r="H90" s="77">
        <v>-105476931</v>
      </c>
      <c r="I90" s="74"/>
      <c r="J90" s="77">
        <v>0</v>
      </c>
      <c r="K90" s="74"/>
      <c r="L90" s="77">
        <v>0</v>
      </c>
    </row>
    <row r="91" spans="1:12" ht="8.1" customHeight="1">
      <c r="A91" s="87"/>
      <c r="F91" s="74"/>
      <c r="G91" s="74"/>
      <c r="H91" s="74"/>
      <c r="I91" s="74"/>
      <c r="J91" s="74"/>
      <c r="K91" s="74"/>
      <c r="L91" s="74"/>
    </row>
    <row r="92" spans="1:12" ht="21.6" customHeight="1" thickBot="1">
      <c r="A92" s="87"/>
      <c r="F92" s="86">
        <f>F76</f>
        <v>-12749065639</v>
      </c>
      <c r="G92" s="74"/>
      <c r="H92" s="86">
        <v>4438925126</v>
      </c>
      <c r="I92" s="74"/>
      <c r="J92" s="86">
        <f>J76</f>
        <v>-12631160789</v>
      </c>
      <c r="K92" s="74"/>
      <c r="L92" s="86">
        <v>14281594174</v>
      </c>
    </row>
    <row r="93" spans="1:12" ht="21.6" customHeight="1" thickTop="1">
      <c r="A93" s="87"/>
      <c r="B93" s="87"/>
      <c r="C93" s="87"/>
      <c r="D93" s="89"/>
      <c r="E93" s="88"/>
      <c r="F93" s="90"/>
      <c r="G93" s="91"/>
      <c r="H93" s="90"/>
      <c r="I93" s="91"/>
      <c r="J93" s="90"/>
      <c r="K93" s="92"/>
      <c r="L93" s="90"/>
    </row>
    <row r="94" spans="1:12" ht="21.6" customHeight="1">
      <c r="A94" s="88" t="s">
        <v>300</v>
      </c>
      <c r="B94" s="87"/>
      <c r="C94" s="87"/>
      <c r="D94" s="93"/>
      <c r="E94" s="94"/>
      <c r="F94" s="94"/>
      <c r="G94" s="94"/>
      <c r="H94" s="94"/>
      <c r="I94" s="94"/>
      <c r="J94" s="94"/>
      <c r="K94" s="94"/>
      <c r="L94" s="94"/>
    </row>
    <row r="95" spans="1:12" ht="21.6" customHeight="1">
      <c r="A95" s="88"/>
      <c r="B95" s="87" t="s">
        <v>301</v>
      </c>
      <c r="C95" s="87"/>
      <c r="D95" s="93">
        <v>39</v>
      </c>
      <c r="E95" s="87"/>
      <c r="F95" s="95">
        <v>-1</v>
      </c>
      <c r="G95" s="94"/>
      <c r="H95" s="95">
        <v>1.63</v>
      </c>
      <c r="I95" s="94"/>
      <c r="J95" s="95">
        <v>-2.57</v>
      </c>
      <c r="K95" s="94"/>
      <c r="L95" s="95">
        <v>2.4900000000000002</v>
      </c>
    </row>
    <row r="97" spans="1:12" ht="19.350000000000001" customHeight="1">
      <c r="H97" s="164"/>
      <c r="I97" s="61"/>
    </row>
    <row r="98" spans="1:12" ht="19.350000000000001" customHeight="1">
      <c r="H98" s="61"/>
      <c r="I98" s="61"/>
    </row>
    <row r="100" spans="1:12" ht="11.25" customHeight="1"/>
    <row r="101" spans="1:12" s="19" customFormat="1" ht="22.15" customHeight="1">
      <c r="A101" s="22" t="str">
        <f>'8-10'!A57:L57</f>
        <v>หมายเหตุประกอบงบการเงินเป็นส่วนหนึ่งของงบการเงินนี้</v>
      </c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</row>
  </sheetData>
  <mergeCells count="6">
    <mergeCell ref="J4:L4"/>
    <mergeCell ref="F5:H5"/>
    <mergeCell ref="F58:H58"/>
    <mergeCell ref="J58:L58"/>
    <mergeCell ref="J5:L5"/>
    <mergeCell ref="J57:L57"/>
  </mergeCells>
  <pageMargins left="0.8" right="0.5" top="0.5" bottom="0.6" header="0.49" footer="0.4"/>
  <pageSetup paperSize="9" scale="85" firstPageNumber="11" fitToHeight="0" orientation="portrait" useFirstPageNumber="1" horizontalDpi="1200" verticalDpi="1200" r:id="rId1"/>
  <headerFooter>
    <oddFooter>&amp;R&amp;"Browallia New,Regular"&amp;13&amp;P</oddFooter>
  </headerFooter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B42E8-18B1-40A2-B5D1-FED041290827}">
  <sheetPr>
    <tabColor theme="6" tint="0.59999389629810485"/>
  </sheetPr>
  <dimension ref="A1:AF44"/>
  <sheetViews>
    <sheetView zoomScale="80" zoomScaleNormal="80" zoomScaleSheetLayoutView="100" zoomScalePageLayoutView="70" workbookViewId="0"/>
  </sheetViews>
  <sheetFormatPr defaultColWidth="9.28515625" defaultRowHeight="21.75" customHeight="1"/>
  <cols>
    <col min="1" max="1" width="1.28515625" style="102" customWidth="1"/>
    <col min="2" max="2" width="1.42578125" style="102" customWidth="1"/>
    <col min="3" max="3" width="36.28515625" style="102" customWidth="1"/>
    <col min="4" max="4" width="7.5703125" style="98" customWidth="1"/>
    <col min="5" max="5" width="0.5703125" style="99" customWidth="1"/>
    <col min="6" max="6" width="11.28515625" style="100" customWidth="1"/>
    <col min="7" max="7" width="0.5703125" style="99" customWidth="1"/>
    <col min="8" max="8" width="12.140625" style="100" customWidth="1"/>
    <col min="9" max="9" width="0.5703125" style="99" customWidth="1"/>
    <col min="10" max="10" width="11.42578125" style="100" customWidth="1"/>
    <col min="11" max="11" width="0.5703125" style="99" customWidth="1"/>
    <col min="12" max="12" width="11.7109375" style="100" customWidth="1"/>
    <col min="13" max="13" width="0.5703125" style="99" customWidth="1"/>
    <col min="14" max="14" width="12.7109375" style="100" customWidth="1"/>
    <col min="15" max="15" width="0.5703125" style="99" customWidth="1"/>
    <col min="16" max="16" width="14.5703125" style="100" customWidth="1"/>
    <col min="17" max="17" width="0.5703125" style="99" customWidth="1"/>
    <col min="18" max="18" width="14" style="99" customWidth="1"/>
    <col min="19" max="19" width="0.5703125" style="99" customWidth="1"/>
    <col min="20" max="20" width="15.7109375" style="99" customWidth="1"/>
    <col min="21" max="21" width="0.5703125" style="99" customWidth="1"/>
    <col min="22" max="22" width="12.7109375" style="99" customWidth="1"/>
    <col min="23" max="23" width="0.5703125" style="99" customWidth="1"/>
    <col min="24" max="24" width="13.5703125" style="99" customWidth="1"/>
    <col min="25" max="25" width="0.5703125" style="99" customWidth="1"/>
    <col min="26" max="26" width="13.7109375" style="99" customWidth="1"/>
    <col min="27" max="27" width="0.5703125" style="99" customWidth="1"/>
    <col min="28" max="28" width="13.42578125" style="99" customWidth="1"/>
    <col min="29" max="29" width="0.5703125" style="99" customWidth="1"/>
    <col min="30" max="30" width="13" style="100" customWidth="1"/>
    <col min="31" max="31" width="0.5703125" style="99" customWidth="1"/>
    <col min="32" max="32" width="13.7109375" style="100" customWidth="1"/>
    <col min="33" max="16384" width="9.28515625" style="102"/>
  </cols>
  <sheetData>
    <row r="1" spans="1:32" ht="21.75" customHeight="1">
      <c r="A1" s="96" t="s">
        <v>0</v>
      </c>
      <c r="B1" s="97"/>
      <c r="C1" s="97"/>
      <c r="AF1" s="101"/>
    </row>
    <row r="2" spans="1:32" ht="21.75" customHeight="1">
      <c r="A2" s="96" t="s">
        <v>143</v>
      </c>
      <c r="B2" s="97"/>
      <c r="C2" s="97"/>
    </row>
    <row r="3" spans="1:32" ht="21.75" customHeight="1">
      <c r="A3" s="103" t="s">
        <v>97</v>
      </c>
      <c r="B3" s="104"/>
      <c r="C3" s="104"/>
      <c r="D3" s="105"/>
      <c r="E3" s="106"/>
      <c r="F3" s="107"/>
      <c r="G3" s="106"/>
      <c r="H3" s="107"/>
      <c r="I3" s="106"/>
      <c r="J3" s="107"/>
      <c r="K3" s="106"/>
      <c r="L3" s="107"/>
      <c r="M3" s="106"/>
      <c r="N3" s="107"/>
      <c r="O3" s="106"/>
      <c r="P3" s="107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7"/>
      <c r="AE3" s="106"/>
      <c r="AF3" s="107"/>
    </row>
    <row r="5" spans="1:32" ht="21.75" customHeight="1">
      <c r="B5" s="108"/>
      <c r="C5" s="108"/>
      <c r="D5" s="109"/>
      <c r="E5" s="108"/>
      <c r="F5" s="110"/>
      <c r="G5" s="111"/>
      <c r="H5" s="110"/>
      <c r="I5" s="111"/>
      <c r="J5" s="110"/>
      <c r="K5" s="111"/>
      <c r="L5" s="110"/>
      <c r="M5" s="111"/>
      <c r="N5" s="110"/>
      <c r="O5" s="111"/>
      <c r="P5" s="110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0"/>
      <c r="AE5" s="111"/>
      <c r="AF5" s="110" t="s">
        <v>144</v>
      </c>
    </row>
    <row r="6" spans="1:32" ht="21.75" customHeight="1">
      <c r="B6" s="108"/>
      <c r="C6" s="108"/>
      <c r="D6" s="109"/>
      <c r="E6" s="108"/>
      <c r="F6" s="181" t="s">
        <v>138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08"/>
      <c r="AD6" s="112"/>
      <c r="AE6" s="108"/>
      <c r="AF6" s="112"/>
    </row>
    <row r="7" spans="1:32" ht="21.75" customHeight="1">
      <c r="D7" s="113"/>
      <c r="E7" s="6"/>
      <c r="F7" s="102"/>
      <c r="G7" s="6"/>
      <c r="H7" s="7"/>
      <c r="I7" s="6"/>
      <c r="J7" s="7"/>
      <c r="K7" s="6"/>
      <c r="L7" s="102"/>
      <c r="M7" s="102"/>
      <c r="N7" s="102"/>
      <c r="O7" s="102"/>
      <c r="P7" s="182" t="s">
        <v>91</v>
      </c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6"/>
      <c r="AB7" s="6"/>
      <c r="AC7" s="6"/>
      <c r="AD7" s="7"/>
      <c r="AE7" s="6"/>
      <c r="AF7" s="7"/>
    </row>
    <row r="8" spans="1:32" ht="21.75" customHeight="1">
      <c r="D8" s="113"/>
      <c r="E8" s="6"/>
      <c r="F8" s="102"/>
      <c r="G8" s="6"/>
      <c r="H8" s="7"/>
      <c r="I8" s="6"/>
      <c r="J8" s="7"/>
      <c r="K8" s="6"/>
      <c r="L8" s="8"/>
      <c r="M8" s="6"/>
      <c r="N8" s="8"/>
      <c r="O8" s="6"/>
      <c r="P8" s="108"/>
      <c r="Q8" s="6"/>
      <c r="R8" s="183" t="s">
        <v>145</v>
      </c>
      <c r="S8" s="183"/>
      <c r="T8" s="183"/>
      <c r="U8" s="183"/>
      <c r="V8" s="183"/>
      <c r="W8" s="183"/>
      <c r="X8" s="183"/>
      <c r="Y8" s="6"/>
      <c r="Z8" s="108"/>
      <c r="AA8" s="6"/>
      <c r="AB8" s="6"/>
      <c r="AC8" s="6"/>
      <c r="AD8" s="7"/>
      <c r="AE8" s="6"/>
      <c r="AF8" s="7"/>
    </row>
    <row r="9" spans="1:32" ht="21.75" customHeight="1">
      <c r="D9" s="113"/>
      <c r="E9" s="6"/>
      <c r="F9" s="102"/>
      <c r="G9" s="6"/>
      <c r="H9" s="7"/>
      <c r="I9" s="6"/>
      <c r="J9" s="7"/>
      <c r="K9" s="6"/>
      <c r="L9" s="8"/>
      <c r="M9" s="6"/>
      <c r="N9" s="8"/>
      <c r="O9" s="6"/>
      <c r="P9" s="108"/>
      <c r="Q9" s="6"/>
      <c r="R9" s="108"/>
      <c r="S9" s="6"/>
      <c r="T9" s="109" t="s">
        <v>146</v>
      </c>
      <c r="U9" s="6"/>
      <c r="V9" s="109"/>
      <c r="W9" s="6"/>
      <c r="X9" s="108" t="s">
        <v>147</v>
      </c>
      <c r="Y9" s="6"/>
      <c r="Z9" s="108"/>
      <c r="AA9" s="6"/>
      <c r="AB9" s="6"/>
      <c r="AC9" s="6"/>
      <c r="AD9" s="7"/>
      <c r="AE9" s="6"/>
      <c r="AF9" s="7"/>
    </row>
    <row r="10" spans="1:32" ht="21.75" customHeight="1">
      <c r="D10" s="113"/>
      <c r="E10" s="6"/>
      <c r="F10" s="102"/>
      <c r="G10" s="6"/>
      <c r="H10" s="7"/>
      <c r="I10" s="6"/>
      <c r="J10" s="7"/>
      <c r="K10" s="6"/>
      <c r="L10" s="8"/>
      <c r="M10" s="6"/>
      <c r="N10" s="8"/>
      <c r="O10" s="6"/>
      <c r="P10" s="108" t="s">
        <v>148</v>
      </c>
      <c r="Q10" s="6"/>
      <c r="R10" s="108" t="s">
        <v>149</v>
      </c>
      <c r="S10" s="6"/>
      <c r="T10" s="108" t="s">
        <v>150</v>
      </c>
      <c r="U10" s="6"/>
      <c r="V10" s="108"/>
      <c r="W10" s="6"/>
      <c r="X10" s="108" t="s">
        <v>151</v>
      </c>
      <c r="Y10" s="6"/>
      <c r="Z10" s="108"/>
      <c r="AA10" s="6"/>
      <c r="AB10" s="6"/>
      <c r="AC10" s="6"/>
      <c r="AD10" s="7"/>
      <c r="AE10" s="6"/>
      <c r="AF10" s="7"/>
    </row>
    <row r="11" spans="1:32" ht="21.75" customHeight="1">
      <c r="D11" s="9"/>
      <c r="E11" s="6"/>
      <c r="F11" s="7"/>
      <c r="G11" s="6"/>
      <c r="H11" s="7"/>
      <c r="I11" s="6"/>
      <c r="J11" s="7"/>
      <c r="K11" s="6"/>
      <c r="L11" s="184" t="s">
        <v>86</v>
      </c>
      <c r="M11" s="184"/>
      <c r="N11" s="184"/>
      <c r="O11" s="6"/>
      <c r="P11" s="108" t="s">
        <v>152</v>
      </c>
      <c r="Q11" s="6"/>
      <c r="R11" s="108" t="s">
        <v>153</v>
      </c>
      <c r="S11" s="6"/>
      <c r="T11" s="108" t="s">
        <v>154</v>
      </c>
      <c r="U11" s="6"/>
      <c r="V11" s="108"/>
      <c r="W11" s="6"/>
      <c r="X11" s="108" t="s">
        <v>155</v>
      </c>
      <c r="Y11" s="6"/>
      <c r="Z11" s="108" t="s">
        <v>156</v>
      </c>
      <c r="AA11" s="6"/>
      <c r="AB11" s="7" t="s">
        <v>157</v>
      </c>
      <c r="AC11" s="6"/>
      <c r="AD11" s="7"/>
      <c r="AE11" s="6"/>
      <c r="AF11" s="7"/>
    </row>
    <row r="12" spans="1:32" ht="21.75" customHeight="1">
      <c r="D12" s="114"/>
      <c r="E12" s="6"/>
      <c r="F12" s="115" t="s">
        <v>158</v>
      </c>
      <c r="G12" s="6"/>
      <c r="H12" s="115" t="s">
        <v>159</v>
      </c>
      <c r="I12" s="6"/>
      <c r="J12" s="115"/>
      <c r="K12" s="6"/>
      <c r="L12" s="115" t="s">
        <v>160</v>
      </c>
      <c r="M12" s="6"/>
      <c r="N12" s="7" t="s">
        <v>161</v>
      </c>
      <c r="O12" s="6"/>
      <c r="P12" s="7" t="s">
        <v>162</v>
      </c>
      <c r="Q12" s="6"/>
      <c r="R12" s="108" t="s">
        <v>163</v>
      </c>
      <c r="S12" s="6"/>
      <c r="T12" s="108" t="s">
        <v>164</v>
      </c>
      <c r="U12" s="6"/>
      <c r="V12" s="108" t="s">
        <v>165</v>
      </c>
      <c r="W12" s="6"/>
      <c r="X12" s="108" t="s">
        <v>166</v>
      </c>
      <c r="Y12" s="6"/>
      <c r="Z12" s="108" t="s">
        <v>167</v>
      </c>
      <c r="AA12" s="6"/>
      <c r="AB12" s="7" t="s">
        <v>168</v>
      </c>
      <c r="AC12" s="6"/>
      <c r="AD12" s="7" t="s">
        <v>169</v>
      </c>
      <c r="AE12" s="6"/>
      <c r="AF12" s="7" t="s">
        <v>170</v>
      </c>
    </row>
    <row r="13" spans="1:32" ht="21.75" customHeight="1">
      <c r="D13" s="114"/>
      <c r="E13" s="6"/>
      <c r="F13" s="115" t="s">
        <v>171</v>
      </c>
      <c r="G13" s="6"/>
      <c r="H13" s="115" t="s">
        <v>172</v>
      </c>
      <c r="I13" s="6"/>
      <c r="J13" s="115" t="s">
        <v>85</v>
      </c>
      <c r="K13" s="6"/>
      <c r="L13" s="115" t="s">
        <v>173</v>
      </c>
      <c r="M13" s="6"/>
      <c r="N13" s="7" t="s">
        <v>174</v>
      </c>
      <c r="O13" s="6"/>
      <c r="P13" s="7" t="s">
        <v>175</v>
      </c>
      <c r="Q13" s="6"/>
      <c r="R13" s="108" t="s">
        <v>176</v>
      </c>
      <c r="S13" s="6"/>
      <c r="T13" s="108" t="s">
        <v>177</v>
      </c>
      <c r="U13" s="6"/>
      <c r="V13" s="108" t="s">
        <v>178</v>
      </c>
      <c r="W13" s="6"/>
      <c r="X13" s="108" t="s">
        <v>179</v>
      </c>
      <c r="Y13" s="6"/>
      <c r="Z13" s="108" t="s">
        <v>180</v>
      </c>
      <c r="AA13" s="6"/>
      <c r="AB13" s="7" t="s">
        <v>181</v>
      </c>
      <c r="AC13" s="6"/>
      <c r="AD13" s="7" t="s">
        <v>182</v>
      </c>
      <c r="AE13" s="6"/>
      <c r="AF13" s="7" t="s">
        <v>74</v>
      </c>
    </row>
    <row r="14" spans="1:32" ht="21.75" customHeight="1">
      <c r="D14" s="12" t="s">
        <v>7</v>
      </c>
      <c r="E14" s="6"/>
      <c r="F14" s="116" t="s">
        <v>8</v>
      </c>
      <c r="G14" s="6"/>
      <c r="H14" s="116" t="s">
        <v>8</v>
      </c>
      <c r="I14" s="6"/>
      <c r="J14" s="116" t="s">
        <v>8</v>
      </c>
      <c r="K14" s="6"/>
      <c r="L14" s="116" t="s">
        <v>8</v>
      </c>
      <c r="M14" s="6"/>
      <c r="N14" s="116" t="s">
        <v>8</v>
      </c>
      <c r="O14" s="6"/>
      <c r="P14" s="116" t="s">
        <v>8</v>
      </c>
      <c r="Q14" s="6"/>
      <c r="R14" s="116" t="s">
        <v>8</v>
      </c>
      <c r="S14" s="6"/>
      <c r="T14" s="116" t="s">
        <v>8</v>
      </c>
      <c r="U14" s="6"/>
      <c r="V14" s="116" t="s">
        <v>8</v>
      </c>
      <c r="W14" s="6"/>
      <c r="X14" s="116" t="s">
        <v>8</v>
      </c>
      <c r="Y14" s="6"/>
      <c r="Z14" s="116" t="s">
        <v>8</v>
      </c>
      <c r="AA14" s="6"/>
      <c r="AB14" s="116" t="s">
        <v>8</v>
      </c>
      <c r="AC14" s="6"/>
      <c r="AD14" s="116" t="s">
        <v>8</v>
      </c>
      <c r="AE14" s="6"/>
      <c r="AF14" s="116" t="s">
        <v>8</v>
      </c>
    </row>
    <row r="15" spans="1:32" ht="6" customHeight="1">
      <c r="D15" s="11"/>
      <c r="E15" s="6"/>
      <c r="F15" s="10"/>
      <c r="G15" s="6"/>
      <c r="H15" s="117"/>
      <c r="I15" s="6"/>
      <c r="J15" s="10"/>
      <c r="K15" s="6"/>
      <c r="L15" s="10"/>
      <c r="M15" s="6"/>
      <c r="N15" s="10"/>
      <c r="O15" s="6"/>
      <c r="P15" s="10"/>
      <c r="Q15" s="6"/>
      <c r="R15" s="10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0"/>
      <c r="AE15" s="6"/>
      <c r="AF15" s="10"/>
    </row>
    <row r="16" spans="1:32" ht="21.75" customHeight="1">
      <c r="A16" s="96" t="s">
        <v>183</v>
      </c>
      <c r="B16" s="118"/>
      <c r="E16" s="100"/>
      <c r="F16" s="119">
        <v>373000000</v>
      </c>
      <c r="G16" s="119"/>
      <c r="H16" s="119">
        <v>3680616000</v>
      </c>
      <c r="I16" s="119"/>
      <c r="J16" s="119">
        <v>0</v>
      </c>
      <c r="K16" s="119"/>
      <c r="L16" s="119">
        <v>40200000</v>
      </c>
      <c r="M16" s="119"/>
      <c r="N16" s="119">
        <v>35612545339</v>
      </c>
      <c r="O16" s="119"/>
      <c r="P16" s="119">
        <v>-765012661</v>
      </c>
      <c r="Q16" s="119"/>
      <c r="R16" s="119">
        <v>-12756969</v>
      </c>
      <c r="S16" s="119"/>
      <c r="T16" s="119">
        <v>2474571</v>
      </c>
      <c r="U16" s="119"/>
      <c r="V16" s="119">
        <v>5674478</v>
      </c>
      <c r="W16" s="119"/>
      <c r="X16" s="119">
        <v>-7773469</v>
      </c>
      <c r="Y16" s="119"/>
      <c r="Z16" s="119">
        <f>SUM(P16:X16)</f>
        <v>-777394050</v>
      </c>
      <c r="AA16" s="119"/>
      <c r="AB16" s="119">
        <f>SUM(F16:N16,Z16)</f>
        <v>38928967289</v>
      </c>
      <c r="AC16" s="119"/>
      <c r="AD16" s="119">
        <v>2375389586</v>
      </c>
      <c r="AE16" s="119"/>
      <c r="AF16" s="119">
        <f>SUM(AB16:AD16)</f>
        <v>41304356875</v>
      </c>
    </row>
    <row r="17" spans="1:32" ht="21.75" customHeight="1">
      <c r="A17" s="96" t="s">
        <v>184</v>
      </c>
      <c r="B17" s="96"/>
      <c r="E17" s="100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1.75" customHeight="1">
      <c r="A18" s="120" t="s">
        <v>185</v>
      </c>
      <c r="B18" s="96"/>
      <c r="D18" s="121"/>
      <c r="E18" s="100"/>
      <c r="F18" s="119">
        <v>0</v>
      </c>
      <c r="G18" s="119"/>
      <c r="H18" s="119">
        <v>0</v>
      </c>
      <c r="I18" s="119"/>
      <c r="J18" s="119">
        <v>0</v>
      </c>
      <c r="K18" s="119"/>
      <c r="L18" s="119">
        <v>0</v>
      </c>
      <c r="M18" s="119"/>
      <c r="N18" s="119">
        <v>0</v>
      </c>
      <c r="O18" s="119"/>
      <c r="P18" s="119">
        <v>0</v>
      </c>
      <c r="Q18" s="119"/>
      <c r="R18" s="119">
        <v>0</v>
      </c>
      <c r="S18" s="119"/>
      <c r="T18" s="119">
        <v>0</v>
      </c>
      <c r="U18" s="119"/>
      <c r="V18" s="119">
        <v>0</v>
      </c>
      <c r="W18" s="119"/>
      <c r="X18" s="119">
        <v>0</v>
      </c>
      <c r="Y18" s="119"/>
      <c r="Z18" s="119">
        <f t="shared" ref="Z18:Z21" si="0">SUM(P18:X18)</f>
        <v>0</v>
      </c>
      <c r="AA18" s="119"/>
      <c r="AB18" s="119">
        <f>SUM(F18:N18,Z18)</f>
        <v>0</v>
      </c>
      <c r="AC18" s="119"/>
      <c r="AD18" s="119">
        <v>40500030</v>
      </c>
      <c r="AE18" s="119"/>
      <c r="AF18" s="119">
        <f t="shared" ref="AF18:AF22" si="1">SUM(AB18:AD18)</f>
        <v>40500030</v>
      </c>
    </row>
    <row r="19" spans="1:32" ht="21.75" customHeight="1">
      <c r="A19" s="102" t="s">
        <v>85</v>
      </c>
      <c r="B19" s="120"/>
      <c r="D19" s="98">
        <v>32</v>
      </c>
      <c r="E19" s="100"/>
      <c r="F19" s="119">
        <v>0</v>
      </c>
      <c r="G19" s="119"/>
      <c r="H19" s="119">
        <v>0</v>
      </c>
      <c r="I19" s="119"/>
      <c r="J19" s="119">
        <v>-655001175</v>
      </c>
      <c r="K19" s="119"/>
      <c r="L19" s="119">
        <v>0</v>
      </c>
      <c r="M19" s="119"/>
      <c r="N19" s="119">
        <v>0</v>
      </c>
      <c r="O19" s="119"/>
      <c r="P19" s="119">
        <v>0</v>
      </c>
      <c r="Q19" s="119"/>
      <c r="R19" s="119">
        <v>0</v>
      </c>
      <c r="S19" s="119"/>
      <c r="T19" s="119">
        <v>0</v>
      </c>
      <c r="U19" s="119"/>
      <c r="V19" s="119">
        <v>0</v>
      </c>
      <c r="W19" s="119"/>
      <c r="X19" s="119">
        <v>0</v>
      </c>
      <c r="Y19" s="119"/>
      <c r="Z19" s="119">
        <f t="shared" si="0"/>
        <v>0</v>
      </c>
      <c r="AA19" s="119"/>
      <c r="AB19" s="119">
        <f t="shared" ref="AB19" si="2">SUM(F19:N19,Z19)</f>
        <v>-655001175</v>
      </c>
      <c r="AC19" s="119"/>
      <c r="AD19" s="119">
        <v>0</v>
      </c>
      <c r="AE19" s="119"/>
      <c r="AF19" s="119">
        <f t="shared" si="1"/>
        <v>-655001175</v>
      </c>
    </row>
    <row r="20" spans="1:32" ht="21.75" customHeight="1">
      <c r="A20" s="102" t="s">
        <v>186</v>
      </c>
      <c r="B20" s="120"/>
      <c r="D20" s="98">
        <v>40</v>
      </c>
      <c r="E20" s="100"/>
      <c r="F20" s="119">
        <v>0</v>
      </c>
      <c r="G20" s="119"/>
      <c r="H20" s="119">
        <v>0</v>
      </c>
      <c r="I20" s="119"/>
      <c r="J20" s="119">
        <v>0</v>
      </c>
      <c r="K20" s="119"/>
      <c r="L20" s="119">
        <v>0</v>
      </c>
      <c r="M20" s="119"/>
      <c r="N20" s="119">
        <v>-1119000000</v>
      </c>
      <c r="O20" s="119"/>
      <c r="P20" s="119">
        <v>0</v>
      </c>
      <c r="Q20" s="119"/>
      <c r="R20" s="119">
        <v>0</v>
      </c>
      <c r="S20" s="119"/>
      <c r="T20" s="119">
        <v>0</v>
      </c>
      <c r="U20" s="119"/>
      <c r="V20" s="119">
        <v>0</v>
      </c>
      <c r="W20" s="119"/>
      <c r="X20" s="119">
        <v>0</v>
      </c>
      <c r="Y20" s="119"/>
      <c r="Z20" s="119">
        <f t="shared" si="0"/>
        <v>0</v>
      </c>
      <c r="AA20" s="119"/>
      <c r="AB20" s="119">
        <f>SUM(F20:N20,Z20)</f>
        <v>-1119000000</v>
      </c>
      <c r="AC20" s="119"/>
      <c r="AD20" s="119">
        <v>0</v>
      </c>
      <c r="AE20" s="119"/>
      <c r="AF20" s="119">
        <f t="shared" si="1"/>
        <v>-1119000000</v>
      </c>
    </row>
    <row r="21" spans="1:32" ht="21.75" customHeight="1">
      <c r="A21" s="102" t="s">
        <v>187</v>
      </c>
      <c r="B21" s="120"/>
      <c r="E21" s="100"/>
      <c r="F21" s="119">
        <v>0</v>
      </c>
      <c r="G21" s="119"/>
      <c r="H21" s="119">
        <v>0</v>
      </c>
      <c r="I21" s="119"/>
      <c r="J21" s="119">
        <v>0</v>
      </c>
      <c r="K21" s="119"/>
      <c r="L21" s="119">
        <v>0</v>
      </c>
      <c r="M21" s="119"/>
      <c r="N21" s="119">
        <v>0</v>
      </c>
      <c r="O21" s="119"/>
      <c r="P21" s="119">
        <v>0</v>
      </c>
      <c r="Q21" s="119"/>
      <c r="R21" s="119">
        <v>0</v>
      </c>
      <c r="S21" s="119"/>
      <c r="T21" s="119">
        <v>0</v>
      </c>
      <c r="U21" s="119"/>
      <c r="V21" s="119">
        <v>0</v>
      </c>
      <c r="W21" s="119"/>
      <c r="X21" s="119">
        <v>0</v>
      </c>
      <c r="Y21" s="119"/>
      <c r="Z21" s="119">
        <f t="shared" si="0"/>
        <v>0</v>
      </c>
      <c r="AA21" s="119"/>
      <c r="AB21" s="119">
        <f>SUM(F21:N21,Z21)</f>
        <v>0</v>
      </c>
      <c r="AC21" s="119"/>
      <c r="AD21" s="119">
        <v>-166093</v>
      </c>
      <c r="AE21" s="119"/>
      <c r="AF21" s="119">
        <f t="shared" si="1"/>
        <v>-166093</v>
      </c>
    </row>
    <row r="22" spans="1:32" ht="21.75" customHeight="1">
      <c r="A22" s="102" t="s">
        <v>136</v>
      </c>
      <c r="E22" s="122"/>
      <c r="F22" s="119">
        <v>0</v>
      </c>
      <c r="G22" s="119"/>
      <c r="H22" s="119">
        <v>0</v>
      </c>
      <c r="I22" s="119"/>
      <c r="J22" s="119">
        <v>0</v>
      </c>
      <c r="K22" s="119"/>
      <c r="L22" s="119">
        <v>0</v>
      </c>
      <c r="M22" s="119"/>
      <c r="N22" s="119">
        <v>7606172115</v>
      </c>
      <c r="O22" s="119"/>
      <c r="P22" s="119">
        <v>0</v>
      </c>
      <c r="Q22" s="119"/>
      <c r="R22" s="119">
        <v>0</v>
      </c>
      <c r="S22" s="119"/>
      <c r="T22" s="119">
        <v>-3021133388</v>
      </c>
      <c r="U22" s="119"/>
      <c r="V22" s="119">
        <v>-14279170</v>
      </c>
      <c r="W22" s="119"/>
      <c r="X22" s="119">
        <v>-26357500</v>
      </c>
      <c r="Y22" s="119"/>
      <c r="Z22" s="123">
        <f>SUM(P22:X22)</f>
        <v>-3061770058</v>
      </c>
      <c r="AA22" s="119"/>
      <c r="AB22" s="123">
        <f>SUM(F22:N22,Z22)</f>
        <v>4544402057</v>
      </c>
      <c r="AC22" s="119"/>
      <c r="AD22" s="119">
        <v>-105476931</v>
      </c>
      <c r="AE22" s="119"/>
      <c r="AF22" s="123">
        <f t="shared" si="1"/>
        <v>4438925126</v>
      </c>
    </row>
    <row r="23" spans="1:32" ht="6" customHeight="1">
      <c r="A23" s="124"/>
      <c r="E23" s="122"/>
      <c r="F23" s="125"/>
      <c r="G23" s="119"/>
      <c r="H23" s="125"/>
      <c r="I23" s="119"/>
      <c r="J23" s="125"/>
      <c r="K23" s="119"/>
      <c r="L23" s="125"/>
      <c r="M23" s="119"/>
      <c r="N23" s="125"/>
      <c r="O23" s="119"/>
      <c r="P23" s="125"/>
      <c r="Q23" s="119"/>
      <c r="R23" s="125"/>
      <c r="S23" s="119"/>
      <c r="T23" s="125"/>
      <c r="U23" s="119"/>
      <c r="V23" s="125"/>
      <c r="W23" s="119"/>
      <c r="X23" s="125"/>
      <c r="Y23" s="119"/>
      <c r="Z23" s="125"/>
      <c r="AA23" s="119"/>
      <c r="AB23" s="125"/>
      <c r="AC23" s="119"/>
      <c r="AD23" s="125"/>
      <c r="AE23" s="119"/>
      <c r="AF23" s="125"/>
    </row>
    <row r="24" spans="1:32" ht="21.75" customHeight="1" thickBot="1">
      <c r="A24" s="96" t="s">
        <v>188</v>
      </c>
      <c r="E24" s="122"/>
      <c r="F24" s="126">
        <f>SUM(F16:F22)</f>
        <v>373000000</v>
      </c>
      <c r="G24" s="119"/>
      <c r="H24" s="126">
        <f>SUM(H16:H22)</f>
        <v>3680616000</v>
      </c>
      <c r="I24" s="119"/>
      <c r="J24" s="126">
        <f>SUM(J16:J22)</f>
        <v>-655001175</v>
      </c>
      <c r="K24" s="119"/>
      <c r="L24" s="126">
        <f>SUM(L16:L22)</f>
        <v>40200000</v>
      </c>
      <c r="M24" s="119"/>
      <c r="N24" s="126">
        <f>SUM(N16:N22)</f>
        <v>42099717454</v>
      </c>
      <c r="O24" s="119"/>
      <c r="P24" s="126">
        <f>SUM(P16:P22)</f>
        <v>-765012661</v>
      </c>
      <c r="Q24" s="119"/>
      <c r="R24" s="126">
        <f>SUM(R16:R22)</f>
        <v>-12756969</v>
      </c>
      <c r="S24" s="119"/>
      <c r="T24" s="126">
        <f>SUM(T16:T22)</f>
        <v>-3018658817</v>
      </c>
      <c r="U24" s="119"/>
      <c r="V24" s="126">
        <f>SUM(V16:V22)</f>
        <v>-8604692</v>
      </c>
      <c r="W24" s="119"/>
      <c r="X24" s="126">
        <f>SUM(X16:X22)</f>
        <v>-34130969</v>
      </c>
      <c r="Y24" s="119"/>
      <c r="Z24" s="126">
        <f>SUM(Z16:Z22)</f>
        <v>-3839164108</v>
      </c>
      <c r="AA24" s="119"/>
      <c r="AB24" s="126">
        <f>SUM(AB16:AB22)</f>
        <v>41699368171</v>
      </c>
      <c r="AC24" s="119"/>
      <c r="AD24" s="126">
        <f>SUM(AD16:AD22)</f>
        <v>2310246592</v>
      </c>
      <c r="AE24" s="119"/>
      <c r="AF24" s="126">
        <f>SUM(AF16:AF22)</f>
        <v>44009614763</v>
      </c>
    </row>
    <row r="25" spans="1:32" ht="21.75" customHeight="1" thickTop="1">
      <c r="A25" s="96"/>
      <c r="E25" s="122"/>
      <c r="G25" s="100"/>
      <c r="I25" s="100"/>
      <c r="K25" s="100"/>
      <c r="M25" s="100"/>
      <c r="O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E25" s="100"/>
    </row>
    <row r="26" spans="1:32" ht="21.75" customHeight="1">
      <c r="A26" s="96" t="s">
        <v>189</v>
      </c>
      <c r="B26" s="118"/>
      <c r="E26" s="100"/>
      <c r="F26" s="119">
        <v>373000000</v>
      </c>
      <c r="G26" s="119"/>
      <c r="H26" s="119">
        <v>3680616000</v>
      </c>
      <c r="I26" s="119"/>
      <c r="J26" s="119">
        <v>-655001175</v>
      </c>
      <c r="K26" s="119"/>
      <c r="L26" s="119">
        <v>40200000</v>
      </c>
      <c r="M26" s="119"/>
      <c r="N26" s="119">
        <v>42099717454</v>
      </c>
      <c r="O26" s="119"/>
      <c r="P26" s="119">
        <v>-765012661</v>
      </c>
      <c r="Q26" s="119"/>
      <c r="R26" s="119">
        <v>-12756969</v>
      </c>
      <c r="S26" s="119"/>
      <c r="T26" s="119">
        <v>-3018658817</v>
      </c>
      <c r="U26" s="119"/>
      <c r="V26" s="119">
        <v>-8604692</v>
      </c>
      <c r="W26" s="119"/>
      <c r="X26" s="119">
        <v>-34130969</v>
      </c>
      <c r="Y26" s="119"/>
      <c r="Z26" s="119">
        <f>SUM(P26:X26)</f>
        <v>-3839164108</v>
      </c>
      <c r="AA26" s="119"/>
      <c r="AB26" s="119">
        <f>SUM(F26:N26,Z26)</f>
        <v>41699368171</v>
      </c>
      <c r="AC26" s="119"/>
      <c r="AD26" s="119">
        <v>2310246592</v>
      </c>
      <c r="AE26" s="119"/>
      <c r="AF26" s="119">
        <f>SUM(AB26:AD26)</f>
        <v>44009614763</v>
      </c>
    </row>
    <row r="27" spans="1:32" ht="21.75" customHeight="1">
      <c r="A27" s="96" t="s">
        <v>184</v>
      </c>
      <c r="B27" s="96"/>
      <c r="E27" s="100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1.75" customHeight="1">
      <c r="A28" s="120" t="s">
        <v>190</v>
      </c>
      <c r="B28" s="96"/>
      <c r="D28" s="121"/>
      <c r="E28" s="100"/>
      <c r="F28" s="119">
        <v>0</v>
      </c>
      <c r="G28" s="119"/>
      <c r="H28" s="119">
        <v>0</v>
      </c>
      <c r="I28" s="119"/>
      <c r="J28" s="119">
        <v>0</v>
      </c>
      <c r="K28" s="119"/>
      <c r="L28" s="119">
        <v>0</v>
      </c>
      <c r="M28" s="119"/>
      <c r="N28" s="119">
        <v>0</v>
      </c>
      <c r="O28" s="119"/>
      <c r="P28" s="119">
        <v>0</v>
      </c>
      <c r="Q28" s="119"/>
      <c r="R28" s="119">
        <v>0</v>
      </c>
      <c r="S28" s="119"/>
      <c r="T28" s="119">
        <v>0</v>
      </c>
      <c r="U28" s="119"/>
      <c r="V28" s="119">
        <v>0</v>
      </c>
      <c r="W28" s="119"/>
      <c r="X28" s="119">
        <v>0</v>
      </c>
      <c r="Y28" s="119"/>
      <c r="Z28" s="119">
        <v>0</v>
      </c>
      <c r="AA28" s="119"/>
      <c r="AB28" s="119">
        <f>SUM(F28:N28,Z28)</f>
        <v>0</v>
      </c>
      <c r="AC28" s="119"/>
      <c r="AD28" s="119">
        <v>14999998</v>
      </c>
      <c r="AE28" s="119"/>
      <c r="AF28" s="119">
        <f t="shared" ref="AF28:AF31" si="3">SUM(AB28:AD28)</f>
        <v>14999998</v>
      </c>
    </row>
    <row r="29" spans="1:32" ht="21.75" customHeight="1">
      <c r="A29" s="120" t="s">
        <v>85</v>
      </c>
      <c r="B29" s="96"/>
      <c r="D29" s="98">
        <v>32</v>
      </c>
      <c r="E29" s="100"/>
      <c r="F29" s="119">
        <v>0</v>
      </c>
      <c r="G29" s="119"/>
      <c r="H29" s="119">
        <v>0</v>
      </c>
      <c r="I29" s="119"/>
      <c r="J29" s="119">
        <v>-78974850</v>
      </c>
      <c r="K29" s="119"/>
      <c r="L29" s="119">
        <v>0</v>
      </c>
      <c r="M29" s="119"/>
      <c r="N29" s="119">
        <v>0</v>
      </c>
      <c r="O29" s="119"/>
      <c r="P29" s="119">
        <v>0</v>
      </c>
      <c r="Q29" s="119"/>
      <c r="R29" s="119">
        <v>0</v>
      </c>
      <c r="S29" s="119"/>
      <c r="T29" s="119">
        <v>0</v>
      </c>
      <c r="U29" s="119"/>
      <c r="V29" s="119">
        <v>0</v>
      </c>
      <c r="W29" s="119"/>
      <c r="X29" s="119">
        <v>0</v>
      </c>
      <c r="Y29" s="119"/>
      <c r="Z29" s="119">
        <v>0</v>
      </c>
      <c r="AA29" s="119"/>
      <c r="AB29" s="119">
        <f>SUM(F29:N29,Z29)</f>
        <v>-78974850</v>
      </c>
      <c r="AC29" s="119"/>
      <c r="AD29" s="119">
        <v>0</v>
      </c>
      <c r="AE29" s="119"/>
      <c r="AF29" s="119">
        <f t="shared" si="3"/>
        <v>-78974850</v>
      </c>
    </row>
    <row r="30" spans="1:32" ht="21.75" customHeight="1">
      <c r="A30" s="102" t="s">
        <v>191</v>
      </c>
      <c r="B30" s="120"/>
      <c r="D30" s="98">
        <v>32</v>
      </c>
      <c r="E30" s="100"/>
      <c r="F30" s="119">
        <v>-1665860</v>
      </c>
      <c r="G30" s="119"/>
      <c r="H30" s="119">
        <v>-732310165</v>
      </c>
      <c r="I30" s="119"/>
      <c r="J30" s="119">
        <v>733976025</v>
      </c>
      <c r="K30" s="119"/>
      <c r="L30" s="119">
        <v>0</v>
      </c>
      <c r="M30" s="119"/>
      <c r="N30" s="119">
        <v>0</v>
      </c>
      <c r="O30" s="119"/>
      <c r="P30" s="119">
        <v>0</v>
      </c>
      <c r="Q30" s="119"/>
      <c r="R30" s="119">
        <v>0</v>
      </c>
      <c r="S30" s="119"/>
      <c r="T30" s="119">
        <v>0</v>
      </c>
      <c r="U30" s="119"/>
      <c r="V30" s="119">
        <v>0</v>
      </c>
      <c r="W30" s="119"/>
      <c r="X30" s="119">
        <v>0</v>
      </c>
      <c r="Y30" s="119"/>
      <c r="Z30" s="119">
        <v>0</v>
      </c>
      <c r="AA30" s="119"/>
      <c r="AB30" s="119">
        <f>SUM(F30:N30,Z30)</f>
        <v>0</v>
      </c>
      <c r="AC30" s="119"/>
      <c r="AD30" s="119">
        <v>0</v>
      </c>
      <c r="AE30" s="119"/>
      <c r="AF30" s="119">
        <f t="shared" si="3"/>
        <v>0</v>
      </c>
    </row>
    <row r="31" spans="1:32" ht="21.75" customHeight="1">
      <c r="A31" s="102" t="s">
        <v>186</v>
      </c>
      <c r="B31" s="120"/>
      <c r="D31" s="98">
        <v>40</v>
      </c>
      <c r="E31" s="100"/>
      <c r="F31" s="119">
        <v>0</v>
      </c>
      <c r="G31" s="119"/>
      <c r="H31" s="119">
        <v>0</v>
      </c>
      <c r="I31" s="119"/>
      <c r="J31" s="119">
        <v>0</v>
      </c>
      <c r="K31" s="119"/>
      <c r="L31" s="119">
        <v>0</v>
      </c>
      <c r="M31" s="119"/>
      <c r="N31" s="119">
        <v>-1114000000</v>
      </c>
      <c r="O31" s="119"/>
      <c r="P31" s="119">
        <v>0</v>
      </c>
      <c r="Q31" s="119"/>
      <c r="R31" s="119">
        <v>0</v>
      </c>
      <c r="S31" s="119"/>
      <c r="T31" s="119">
        <v>0</v>
      </c>
      <c r="U31" s="119"/>
      <c r="V31" s="119">
        <v>0</v>
      </c>
      <c r="W31" s="119"/>
      <c r="X31" s="119">
        <v>0</v>
      </c>
      <c r="Y31" s="119"/>
      <c r="Z31" s="119">
        <v>0</v>
      </c>
      <c r="AA31" s="119"/>
      <c r="AB31" s="119">
        <f>SUM(F31:N31,Z31)</f>
        <v>-1114000000</v>
      </c>
      <c r="AC31" s="119"/>
      <c r="AD31" s="119">
        <v>0</v>
      </c>
      <c r="AE31" s="119"/>
      <c r="AF31" s="119">
        <f t="shared" si="3"/>
        <v>-1114000000</v>
      </c>
    </row>
    <row r="32" spans="1:32" ht="21.75" customHeight="1">
      <c r="A32" s="102" t="s">
        <v>192</v>
      </c>
      <c r="B32" s="120"/>
      <c r="D32" s="121">
        <v>19.100000000000001</v>
      </c>
      <c r="E32" s="100"/>
      <c r="F32" s="119">
        <v>0</v>
      </c>
      <c r="G32" s="119"/>
      <c r="H32" s="119">
        <v>0</v>
      </c>
      <c r="I32" s="119"/>
      <c r="J32" s="119">
        <v>0</v>
      </c>
      <c r="K32" s="119"/>
      <c r="L32" s="119">
        <v>0</v>
      </c>
      <c r="M32" s="119"/>
      <c r="N32" s="119">
        <v>0</v>
      </c>
      <c r="O32" s="119"/>
      <c r="P32" s="119">
        <v>0</v>
      </c>
      <c r="Q32" s="119"/>
      <c r="R32" s="119">
        <v>0</v>
      </c>
      <c r="S32" s="119"/>
      <c r="T32" s="119">
        <v>0</v>
      </c>
      <c r="U32" s="119"/>
      <c r="V32" s="119">
        <v>0</v>
      </c>
      <c r="W32" s="119"/>
      <c r="X32" s="119">
        <v>0</v>
      </c>
      <c r="Y32" s="119"/>
      <c r="Z32" s="119">
        <v>0</v>
      </c>
      <c r="AA32" s="119"/>
      <c r="AB32" s="119">
        <v>0</v>
      </c>
      <c r="AC32" s="119"/>
      <c r="AD32" s="119">
        <v>53052690</v>
      </c>
      <c r="AE32" s="119"/>
      <c r="AF32" s="119">
        <f>SUM(AB32:AD32)</f>
        <v>53052690</v>
      </c>
    </row>
    <row r="33" spans="1:32" ht="21.75" customHeight="1">
      <c r="A33" s="102" t="s">
        <v>136</v>
      </c>
      <c r="E33" s="122"/>
      <c r="F33" s="119">
        <v>0</v>
      </c>
      <c r="G33" s="119"/>
      <c r="H33" s="119">
        <v>0</v>
      </c>
      <c r="I33" s="119"/>
      <c r="J33" s="119">
        <v>0</v>
      </c>
      <c r="K33" s="119"/>
      <c r="L33" s="119">
        <v>0</v>
      </c>
      <c r="M33" s="119"/>
      <c r="N33" s="119">
        <v>-4630014146</v>
      </c>
      <c r="O33" s="119"/>
      <c r="P33" s="119">
        <v>0</v>
      </c>
      <c r="Q33" s="119"/>
      <c r="R33" s="119">
        <v>47381577</v>
      </c>
      <c r="S33" s="119"/>
      <c r="T33" s="119">
        <v>-4466827559</v>
      </c>
      <c r="U33" s="119"/>
      <c r="V33" s="119">
        <v>-70825629</v>
      </c>
      <c r="W33" s="119"/>
      <c r="X33" s="119">
        <v>-8067444</v>
      </c>
      <c r="Y33" s="119"/>
      <c r="Z33" s="123">
        <f>SUM(P33:X33)</f>
        <v>-4498339055</v>
      </c>
      <c r="AA33" s="119"/>
      <c r="AB33" s="123">
        <f>F33+H33+J33+L33+N33+Z33</f>
        <v>-9128353201</v>
      </c>
      <c r="AC33" s="119"/>
      <c r="AD33" s="119">
        <v>-3620712438</v>
      </c>
      <c r="AE33" s="119"/>
      <c r="AF33" s="123">
        <f>SUM(AB33:AD33)</f>
        <v>-12749065639</v>
      </c>
    </row>
    <row r="34" spans="1:32" ht="6" customHeight="1">
      <c r="A34" s="124"/>
      <c r="E34" s="122"/>
      <c r="F34" s="125"/>
      <c r="G34" s="119"/>
      <c r="H34" s="125"/>
      <c r="I34" s="119"/>
      <c r="J34" s="125"/>
      <c r="K34" s="119"/>
      <c r="L34" s="125"/>
      <c r="M34" s="119"/>
      <c r="N34" s="125"/>
      <c r="O34" s="119"/>
      <c r="P34" s="125"/>
      <c r="Q34" s="119"/>
      <c r="R34" s="125"/>
      <c r="S34" s="119"/>
      <c r="T34" s="125"/>
      <c r="U34" s="119"/>
      <c r="V34" s="125"/>
      <c r="W34" s="119"/>
      <c r="X34" s="125"/>
      <c r="Y34" s="119"/>
      <c r="Z34" s="125"/>
      <c r="AA34" s="119"/>
      <c r="AB34" s="125"/>
      <c r="AC34" s="119"/>
      <c r="AD34" s="125"/>
      <c r="AE34" s="119"/>
      <c r="AF34" s="125"/>
    </row>
    <row r="35" spans="1:32" ht="21.75" customHeight="1" thickBot="1">
      <c r="A35" s="96" t="s">
        <v>193</v>
      </c>
      <c r="E35" s="122"/>
      <c r="F35" s="126">
        <f>SUM(F26:F33)</f>
        <v>371334140</v>
      </c>
      <c r="G35" s="119"/>
      <c r="H35" s="126">
        <f>SUM(H26:H33)</f>
        <v>2948305835</v>
      </c>
      <c r="I35" s="119"/>
      <c r="J35" s="126">
        <f>SUM(J26:J33)</f>
        <v>0</v>
      </c>
      <c r="K35" s="119"/>
      <c r="L35" s="126">
        <f>SUM(L26:L33)</f>
        <v>40200000</v>
      </c>
      <c r="M35" s="119"/>
      <c r="N35" s="126">
        <f>SUM(N26:N33)</f>
        <v>36355703308</v>
      </c>
      <c r="O35" s="119"/>
      <c r="P35" s="126">
        <f>SUM(P26:P33)</f>
        <v>-765012661</v>
      </c>
      <c r="Q35" s="119"/>
      <c r="R35" s="126">
        <f>SUM(R26:R33)</f>
        <v>34624608</v>
      </c>
      <c r="S35" s="119"/>
      <c r="T35" s="126">
        <f>SUM(T26:T33)</f>
        <v>-7485486376</v>
      </c>
      <c r="U35" s="119"/>
      <c r="V35" s="126">
        <f>SUM(V26:V33)</f>
        <v>-79430321</v>
      </c>
      <c r="W35" s="119"/>
      <c r="X35" s="126">
        <f>SUM(X26:X33)</f>
        <v>-42198413</v>
      </c>
      <c r="Y35" s="119"/>
      <c r="Z35" s="126">
        <f>SUM(Z26:Z33)</f>
        <v>-8337503163</v>
      </c>
      <c r="AA35" s="119"/>
      <c r="AB35" s="126">
        <f>SUM(AB26:AB33)</f>
        <v>31378040120</v>
      </c>
      <c r="AC35" s="119"/>
      <c r="AD35" s="126">
        <f>SUM(AD26:AD33)</f>
        <v>-1242413158</v>
      </c>
      <c r="AE35" s="119"/>
      <c r="AF35" s="126">
        <f>SUM(AF26:AF33)</f>
        <v>30135626962</v>
      </c>
    </row>
    <row r="36" spans="1:32" ht="21.75" customHeight="1" thickTop="1"/>
    <row r="43" spans="1:32" ht="9" customHeight="1"/>
    <row r="44" spans="1:32" ht="22.15" customHeight="1">
      <c r="A44" s="127" t="s">
        <v>42</v>
      </c>
      <c r="B44" s="169"/>
      <c r="C44" s="169"/>
      <c r="D44" s="105"/>
      <c r="E44" s="106"/>
      <c r="F44" s="107"/>
      <c r="G44" s="106"/>
      <c r="H44" s="107"/>
      <c r="I44" s="106"/>
      <c r="J44" s="107"/>
      <c r="K44" s="106"/>
      <c r="L44" s="107"/>
      <c r="M44" s="106"/>
      <c r="N44" s="107"/>
      <c r="O44" s="106"/>
      <c r="P44" s="107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7"/>
      <c r="AE44" s="106"/>
      <c r="AF44" s="107"/>
    </row>
  </sheetData>
  <mergeCells count="4">
    <mergeCell ref="F6:AB6"/>
    <mergeCell ref="P7:Z7"/>
    <mergeCell ref="R8:X8"/>
    <mergeCell ref="L11:N11"/>
  </mergeCells>
  <pageMargins left="0.3" right="0.3" top="0.5" bottom="0.6" header="0.49" footer="0.4"/>
  <pageSetup paperSize="9" scale="58" firstPageNumber="13" fitToHeight="0" orientation="landscape" useFirstPageNumber="1" horizontalDpi="1200" verticalDpi="1200" r:id="rId1"/>
  <headerFooter>
    <oddFooter>&amp;R&amp;"Browallia New,Regular"&amp;13&amp;P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4FC4-10EE-48B6-981F-3DBC9F196ED6}">
  <sheetPr>
    <tabColor theme="6" tint="0.59999389629810485"/>
  </sheetPr>
  <dimension ref="A1:AB42"/>
  <sheetViews>
    <sheetView topLeftCell="A4" zoomScale="85" zoomScaleNormal="85" zoomScaleSheetLayoutView="100" workbookViewId="0">
      <selection activeCell="V12" sqref="V12"/>
    </sheetView>
  </sheetViews>
  <sheetFormatPr defaultColWidth="9.28515625" defaultRowHeight="21.75" customHeight="1"/>
  <cols>
    <col min="1" max="2" width="1.7109375" style="120" customWidth="1"/>
    <col min="3" max="3" width="35.85546875" style="120" customWidth="1"/>
    <col min="4" max="4" width="7.28515625" style="128" customWidth="1"/>
    <col min="5" max="5" width="0.5703125" style="129" customWidth="1"/>
    <col min="6" max="6" width="11" style="128" customWidth="1"/>
    <col min="7" max="7" width="0.5703125" style="129" customWidth="1"/>
    <col min="8" max="8" width="11.5703125" style="120" customWidth="1"/>
    <col min="9" max="9" width="0.5703125" style="129" customWidth="1"/>
    <col min="10" max="10" width="11.140625" style="120" customWidth="1"/>
    <col min="11" max="11" width="0.5703125" style="129" customWidth="1"/>
    <col min="12" max="12" width="10.85546875" style="129" customWidth="1"/>
    <col min="13" max="13" width="0.5703125" style="129" customWidth="1"/>
    <col min="14" max="14" width="12.7109375" style="129" customWidth="1"/>
    <col min="15" max="15" width="0.5703125" style="129" customWidth="1"/>
    <col min="16" max="16" width="14.42578125" style="129" customWidth="1"/>
    <col min="17" max="17" width="0.7109375" style="129" customWidth="1"/>
    <col min="18" max="18" width="13.42578125" style="129" customWidth="1"/>
    <col min="19" max="19" width="0.7109375" style="129" customWidth="1"/>
    <col min="20" max="20" width="13.42578125" style="129" customWidth="1"/>
    <col min="21" max="21" width="0.5703125" style="129" customWidth="1"/>
    <col min="22" max="22" width="13" style="129" customWidth="1"/>
    <col min="23" max="23" width="0.5703125" style="129" customWidth="1"/>
    <col min="24" max="24" width="12.85546875" style="129" bestFit="1" customWidth="1"/>
    <col min="25" max="25" width="0.5703125" style="129" customWidth="1"/>
    <col min="26" max="26" width="15.7109375" style="129" customWidth="1"/>
    <col min="27" max="27" width="0.5703125" style="129" customWidth="1"/>
    <col min="28" max="28" width="13.140625" style="124" customWidth="1"/>
    <col min="29" max="29" width="11.7109375" style="124" bestFit="1" customWidth="1"/>
    <col min="30" max="16384" width="9.28515625" style="124"/>
  </cols>
  <sheetData>
    <row r="1" spans="1:28" ht="21.75" customHeight="1">
      <c r="A1" s="96" t="s">
        <v>0</v>
      </c>
      <c r="B1" s="96"/>
      <c r="C1" s="96"/>
      <c r="H1" s="96"/>
      <c r="J1" s="96"/>
      <c r="L1" s="96"/>
      <c r="M1" s="96"/>
      <c r="N1" s="120"/>
      <c r="AB1" s="101"/>
    </row>
    <row r="2" spans="1:28" ht="21.75" customHeight="1">
      <c r="A2" s="96" t="s">
        <v>143</v>
      </c>
      <c r="B2" s="96"/>
      <c r="C2" s="96"/>
      <c r="H2" s="96"/>
      <c r="J2" s="96"/>
      <c r="L2" s="96"/>
      <c r="M2" s="96"/>
      <c r="N2" s="120"/>
      <c r="AB2" s="96"/>
    </row>
    <row r="3" spans="1:28" ht="21.75" customHeight="1">
      <c r="A3" s="103" t="s">
        <v>97</v>
      </c>
      <c r="B3" s="130"/>
      <c r="C3" s="130"/>
      <c r="D3" s="131"/>
      <c r="E3" s="132"/>
      <c r="F3" s="131"/>
      <c r="G3" s="132"/>
      <c r="H3" s="130"/>
      <c r="I3" s="132"/>
      <c r="J3" s="130"/>
      <c r="K3" s="132"/>
      <c r="L3" s="130"/>
      <c r="M3" s="130"/>
      <c r="N3" s="127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0"/>
    </row>
    <row r="4" spans="1:28" ht="20.100000000000001" customHeight="1">
      <c r="A4" s="166"/>
      <c r="B4" s="96"/>
      <c r="C4" s="96"/>
      <c r="H4" s="96"/>
      <c r="J4" s="96"/>
      <c r="L4" s="96"/>
      <c r="M4" s="96"/>
      <c r="N4" s="120"/>
      <c r="AB4" s="96"/>
    </row>
    <row r="5" spans="1:28" ht="19.5" customHeight="1">
      <c r="A5" s="96"/>
      <c r="D5" s="52"/>
      <c r="E5" s="133"/>
      <c r="F5" s="45"/>
      <c r="G5" s="134"/>
      <c r="H5" s="45"/>
      <c r="I5" s="134"/>
      <c r="J5" s="45"/>
      <c r="K5" s="134"/>
      <c r="L5" s="134"/>
      <c r="M5" s="134"/>
      <c r="N5" s="45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77" t="s">
        <v>4</v>
      </c>
      <c r="AA5" s="177"/>
      <c r="AB5" s="177"/>
    </row>
    <row r="6" spans="1:28" ht="19.5" customHeight="1">
      <c r="P6" s="135"/>
      <c r="Q6" s="135"/>
      <c r="R6" s="185" t="s">
        <v>91</v>
      </c>
      <c r="S6" s="185"/>
      <c r="T6" s="185"/>
      <c r="U6" s="185"/>
      <c r="V6" s="185"/>
      <c r="W6" s="136"/>
      <c r="X6" s="136"/>
      <c r="Y6" s="136"/>
      <c r="Z6" s="136"/>
      <c r="AB6" s="133"/>
    </row>
    <row r="7" spans="1:28" ht="19.5" customHeight="1">
      <c r="L7" s="137"/>
      <c r="M7" s="137"/>
      <c r="N7" s="137"/>
      <c r="P7" s="135"/>
      <c r="Q7" s="135"/>
      <c r="R7" s="186" t="s">
        <v>145</v>
      </c>
      <c r="S7" s="186"/>
      <c r="T7" s="186"/>
      <c r="U7" s="136"/>
      <c r="V7" s="136"/>
      <c r="W7" s="136"/>
      <c r="X7" s="136"/>
      <c r="Y7" s="136"/>
      <c r="Z7" s="136"/>
      <c r="AB7" s="133"/>
    </row>
    <row r="8" spans="1:28" ht="19.5" customHeight="1">
      <c r="L8" s="187" t="s">
        <v>86</v>
      </c>
      <c r="M8" s="187"/>
      <c r="N8" s="187"/>
      <c r="P8" s="133" t="s">
        <v>194</v>
      </c>
      <c r="Q8" s="133"/>
      <c r="R8" s="133" t="s">
        <v>149</v>
      </c>
      <c r="S8" s="133"/>
      <c r="T8" s="133" t="s">
        <v>152</v>
      </c>
      <c r="Z8" s="7" t="s">
        <v>195</v>
      </c>
      <c r="AB8" s="133"/>
    </row>
    <row r="9" spans="1:28" ht="19.5" customHeight="1">
      <c r="A9" s="96"/>
      <c r="G9" s="133"/>
      <c r="I9" s="133"/>
      <c r="J9" s="133"/>
      <c r="K9" s="133"/>
      <c r="M9" s="133"/>
      <c r="N9" s="133"/>
      <c r="O9" s="133"/>
      <c r="P9" s="133" t="s">
        <v>196</v>
      </c>
      <c r="Q9" s="133"/>
      <c r="R9" s="133" t="s">
        <v>153</v>
      </c>
      <c r="S9" s="133"/>
      <c r="T9" s="133" t="s">
        <v>197</v>
      </c>
      <c r="U9" s="133"/>
      <c r="V9" s="133" t="s">
        <v>156</v>
      </c>
      <c r="W9" s="133"/>
      <c r="X9" s="7" t="s">
        <v>157</v>
      </c>
      <c r="Y9" s="133"/>
      <c r="Z9" s="7" t="s">
        <v>198</v>
      </c>
      <c r="AA9" s="133"/>
    </row>
    <row r="10" spans="1:28" ht="19.5" customHeight="1">
      <c r="A10" s="96"/>
      <c r="F10" s="133" t="s">
        <v>199</v>
      </c>
      <c r="G10" s="133"/>
      <c r="H10" s="133" t="s">
        <v>159</v>
      </c>
      <c r="I10" s="133"/>
      <c r="J10" s="124"/>
      <c r="K10" s="133"/>
      <c r="L10" s="133" t="s">
        <v>200</v>
      </c>
      <c r="M10" s="133"/>
      <c r="N10" s="124"/>
      <c r="O10" s="133"/>
      <c r="P10" s="133" t="s">
        <v>201</v>
      </c>
      <c r="Q10" s="133"/>
      <c r="R10" s="133" t="s">
        <v>163</v>
      </c>
      <c r="S10" s="133"/>
      <c r="T10" s="133" t="s">
        <v>202</v>
      </c>
      <c r="U10" s="133"/>
      <c r="V10" s="133" t="s">
        <v>167</v>
      </c>
      <c r="W10" s="133"/>
      <c r="X10" s="7" t="s">
        <v>168</v>
      </c>
      <c r="Y10" s="133"/>
      <c r="Z10" s="7" t="s">
        <v>201</v>
      </c>
      <c r="AA10" s="133"/>
      <c r="AB10" s="133" t="s">
        <v>170</v>
      </c>
    </row>
    <row r="11" spans="1:28" ht="19.5" customHeight="1">
      <c r="A11" s="96"/>
      <c r="F11" s="133" t="s">
        <v>171</v>
      </c>
      <c r="G11" s="133"/>
      <c r="H11" s="133" t="s">
        <v>172</v>
      </c>
      <c r="I11" s="133"/>
      <c r="J11" s="133" t="s">
        <v>85</v>
      </c>
      <c r="K11" s="133"/>
      <c r="L11" s="133" t="s">
        <v>203</v>
      </c>
      <c r="M11" s="133"/>
      <c r="N11" s="133" t="s">
        <v>89</v>
      </c>
      <c r="O11" s="133"/>
      <c r="P11" s="133" t="s">
        <v>204</v>
      </c>
      <c r="Q11" s="133"/>
      <c r="R11" s="133" t="s">
        <v>176</v>
      </c>
      <c r="S11" s="133"/>
      <c r="T11" s="133" t="s">
        <v>205</v>
      </c>
      <c r="U11" s="133"/>
      <c r="V11" s="133" t="s">
        <v>180</v>
      </c>
      <c r="W11" s="133"/>
      <c r="X11" s="7" t="s">
        <v>181</v>
      </c>
      <c r="Y11" s="133"/>
      <c r="Z11" s="7" t="s">
        <v>204</v>
      </c>
      <c r="AA11" s="133"/>
      <c r="AB11" s="133" t="s">
        <v>74</v>
      </c>
    </row>
    <row r="12" spans="1:28" ht="19.5" customHeight="1">
      <c r="A12" s="96"/>
      <c r="D12" s="12" t="s">
        <v>7</v>
      </c>
      <c r="F12" s="116" t="s">
        <v>8</v>
      </c>
      <c r="G12" s="138"/>
      <c r="H12" s="116" t="s">
        <v>8</v>
      </c>
      <c r="I12" s="138"/>
      <c r="J12" s="139" t="s">
        <v>8</v>
      </c>
      <c r="K12" s="138"/>
      <c r="L12" s="116" t="s">
        <v>8</v>
      </c>
      <c r="M12" s="138"/>
      <c r="N12" s="116" t="s">
        <v>8</v>
      </c>
      <c r="O12" s="133"/>
      <c r="P12" s="116" t="s">
        <v>8</v>
      </c>
      <c r="Q12" s="140"/>
      <c r="R12" s="116" t="s">
        <v>8</v>
      </c>
      <c r="S12" s="133"/>
      <c r="T12" s="116" t="s">
        <v>8</v>
      </c>
      <c r="U12" s="133"/>
      <c r="V12" s="116" t="s">
        <v>8</v>
      </c>
      <c r="W12" s="133"/>
      <c r="X12" s="116" t="s">
        <v>8</v>
      </c>
      <c r="Y12" s="133"/>
      <c r="Z12" s="116" t="s">
        <v>8</v>
      </c>
      <c r="AA12" s="133"/>
      <c r="AB12" s="116" t="s">
        <v>8</v>
      </c>
    </row>
    <row r="13" spans="1:28" ht="6" customHeight="1">
      <c r="A13" s="96"/>
      <c r="F13" s="120"/>
      <c r="H13" s="128"/>
      <c r="J13" s="128"/>
      <c r="L13" s="120"/>
      <c r="O13" s="133"/>
      <c r="S13" s="133"/>
      <c r="U13" s="133"/>
      <c r="W13" s="133"/>
      <c r="Y13" s="133"/>
      <c r="AA13" s="133"/>
    </row>
    <row r="14" spans="1:28" ht="19.5" customHeight="1">
      <c r="A14" s="96" t="s">
        <v>206</v>
      </c>
      <c r="B14" s="118"/>
      <c r="F14" s="39">
        <v>373000000</v>
      </c>
      <c r="G14" s="39"/>
      <c r="H14" s="39">
        <v>3680616000</v>
      </c>
      <c r="I14" s="39"/>
      <c r="J14" s="39">
        <v>0</v>
      </c>
      <c r="K14" s="39"/>
      <c r="L14" s="39">
        <v>40200000</v>
      </c>
      <c r="M14" s="39"/>
      <c r="N14" s="39">
        <v>19338745822</v>
      </c>
      <c r="O14" s="133"/>
      <c r="P14" s="39">
        <v>0</v>
      </c>
      <c r="Q14" s="39"/>
      <c r="R14" s="39">
        <v>-16196973</v>
      </c>
      <c r="S14" s="133"/>
      <c r="T14" s="39">
        <v>-11729229</v>
      </c>
      <c r="U14" s="133"/>
      <c r="V14" s="39">
        <f>SUM(P14:T14)</f>
        <v>-27926202</v>
      </c>
      <c r="W14" s="133"/>
      <c r="X14" s="39">
        <f>SUM(F14:N14,V14)</f>
        <v>23404635620</v>
      </c>
      <c r="Y14" s="133"/>
      <c r="Z14" s="39">
        <v>0</v>
      </c>
      <c r="AA14" s="133"/>
      <c r="AB14" s="39">
        <f>SUM(X14:Z14)</f>
        <v>23404635620</v>
      </c>
    </row>
    <row r="15" spans="1:28" ht="19.5" customHeight="1">
      <c r="A15" s="96"/>
      <c r="B15" s="118" t="s">
        <v>207</v>
      </c>
      <c r="F15" s="39"/>
      <c r="G15" s="39"/>
      <c r="H15" s="39"/>
      <c r="I15" s="39"/>
      <c r="J15" s="39"/>
      <c r="K15" s="39"/>
      <c r="L15" s="39"/>
      <c r="M15" s="39"/>
      <c r="N15" s="39"/>
      <c r="O15" s="133"/>
      <c r="P15" s="39"/>
      <c r="Q15" s="39"/>
      <c r="R15" s="39"/>
      <c r="S15" s="133"/>
      <c r="T15" s="39"/>
      <c r="U15" s="133"/>
      <c r="V15" s="39"/>
      <c r="W15" s="133"/>
      <c r="X15" s="39"/>
      <c r="Y15" s="133"/>
      <c r="Z15" s="39"/>
      <c r="AA15" s="133"/>
      <c r="AB15" s="39"/>
    </row>
    <row r="16" spans="1:28" ht="19.5" customHeight="1">
      <c r="A16" s="124" t="s">
        <v>208</v>
      </c>
      <c r="B16" s="118"/>
      <c r="F16" s="141">
        <v>0</v>
      </c>
      <c r="G16" s="39"/>
      <c r="H16" s="141">
        <v>0</v>
      </c>
      <c r="I16" s="39"/>
      <c r="J16" s="141">
        <v>0</v>
      </c>
      <c r="K16" s="39"/>
      <c r="L16" s="141">
        <v>0</v>
      </c>
      <c r="M16" s="39"/>
      <c r="N16" s="141">
        <v>95094385</v>
      </c>
      <c r="O16" s="133"/>
      <c r="P16" s="141">
        <v>0</v>
      </c>
      <c r="Q16" s="39"/>
      <c r="R16" s="141">
        <v>0</v>
      </c>
      <c r="S16" s="133"/>
      <c r="T16" s="141">
        <v>0</v>
      </c>
      <c r="U16" s="133"/>
      <c r="V16" s="141">
        <f>SUM(P16:T16)</f>
        <v>0</v>
      </c>
      <c r="W16" s="133"/>
      <c r="X16" s="141">
        <f>SUM(F16:N16,V16)</f>
        <v>95094385</v>
      </c>
      <c r="Y16" s="133"/>
      <c r="Z16" s="141">
        <v>12199647679</v>
      </c>
      <c r="AA16" s="133"/>
      <c r="AB16" s="141">
        <f>SUM(X16:Z16)</f>
        <v>12294742064</v>
      </c>
    </row>
    <row r="17" spans="1:28" ht="6" customHeight="1"/>
    <row r="18" spans="1:28" ht="19.5" customHeight="1">
      <c r="A18" s="96" t="s">
        <v>206</v>
      </c>
      <c r="F18" s="39"/>
      <c r="G18" s="39"/>
      <c r="H18" s="39"/>
      <c r="I18" s="39"/>
      <c r="J18" s="39"/>
      <c r="K18" s="39"/>
      <c r="L18" s="39"/>
      <c r="M18" s="39"/>
      <c r="N18" s="39"/>
      <c r="O18" s="133"/>
      <c r="P18" s="39"/>
      <c r="Q18" s="39"/>
      <c r="R18" s="39"/>
      <c r="S18" s="133"/>
      <c r="T18" s="39"/>
      <c r="U18" s="133"/>
      <c r="V18" s="39"/>
      <c r="W18" s="133"/>
      <c r="X18" s="39"/>
      <c r="Y18" s="133"/>
      <c r="Z18" s="39"/>
      <c r="AA18" s="133"/>
      <c r="AB18" s="39"/>
    </row>
    <row r="19" spans="1:28" ht="19.5" customHeight="1">
      <c r="A19" s="124"/>
      <c r="B19" s="118" t="s">
        <v>209</v>
      </c>
      <c r="F19" s="39">
        <f>SUM(F14:F16)</f>
        <v>373000000</v>
      </c>
      <c r="G19" s="39"/>
      <c r="H19" s="39">
        <f>SUM(H14:H16)</f>
        <v>3680616000</v>
      </c>
      <c r="I19" s="39"/>
      <c r="J19" s="39">
        <f>SUM(J14:J16)</f>
        <v>0</v>
      </c>
      <c r="K19" s="39"/>
      <c r="L19" s="39">
        <f>SUM(L14:L16)</f>
        <v>40200000</v>
      </c>
      <c r="M19" s="39"/>
      <c r="N19" s="39">
        <f>SUM(N14:N16)</f>
        <v>19433840207</v>
      </c>
      <c r="O19" s="133"/>
      <c r="P19" s="39">
        <f>SUM(P14:P16)</f>
        <v>0</v>
      </c>
      <c r="Q19" s="39"/>
      <c r="R19" s="39">
        <f>SUM(R14:R16)</f>
        <v>-16196973</v>
      </c>
      <c r="S19" s="133"/>
      <c r="T19" s="39">
        <f>SUM(T14:T16)</f>
        <v>-11729229</v>
      </c>
      <c r="U19" s="133"/>
      <c r="V19" s="39">
        <f>SUM(V14:V16)</f>
        <v>-27926202</v>
      </c>
      <c r="W19" s="133"/>
      <c r="X19" s="39">
        <f>SUM(X14:X16)</f>
        <v>23499730005</v>
      </c>
      <c r="Y19" s="133"/>
      <c r="Z19" s="39">
        <f>SUM(Z14:Z16)</f>
        <v>12199647679</v>
      </c>
      <c r="AA19" s="133"/>
      <c r="AB19" s="39">
        <f>SUM(AB14:AB16)</f>
        <v>35699377684</v>
      </c>
    </row>
    <row r="20" spans="1:28" ht="19.5" customHeight="1">
      <c r="A20" s="96" t="s">
        <v>210</v>
      </c>
      <c r="F20" s="39"/>
      <c r="G20" s="39"/>
      <c r="H20" s="39"/>
      <c r="I20" s="39"/>
      <c r="J20" s="39"/>
      <c r="K20" s="39"/>
      <c r="L20" s="39"/>
      <c r="M20" s="39"/>
      <c r="N20" s="39"/>
      <c r="O20" s="133"/>
      <c r="P20" s="39"/>
      <c r="Q20" s="39"/>
      <c r="R20" s="39"/>
      <c r="S20" s="133"/>
      <c r="T20" s="39"/>
      <c r="U20" s="133"/>
      <c r="V20" s="39"/>
      <c r="W20" s="133"/>
      <c r="X20" s="39"/>
      <c r="Y20" s="133"/>
      <c r="Z20" s="39"/>
      <c r="AA20" s="133"/>
      <c r="AB20" s="39"/>
    </row>
    <row r="21" spans="1:28" ht="19.5" customHeight="1">
      <c r="A21" s="120" t="s">
        <v>211</v>
      </c>
      <c r="D21" s="121">
        <v>19.100000000000001</v>
      </c>
      <c r="F21" s="39">
        <v>0</v>
      </c>
      <c r="G21" s="39"/>
      <c r="H21" s="39">
        <v>0</v>
      </c>
      <c r="I21" s="39"/>
      <c r="J21" s="39">
        <v>0</v>
      </c>
      <c r="K21" s="39"/>
      <c r="L21" s="39">
        <v>0</v>
      </c>
      <c r="M21" s="39"/>
      <c r="N21" s="39">
        <v>0</v>
      </c>
      <c r="O21" s="133"/>
      <c r="P21" s="39">
        <v>0</v>
      </c>
      <c r="Q21" s="39"/>
      <c r="R21" s="39">
        <v>0</v>
      </c>
      <c r="S21" s="133"/>
      <c r="T21" s="39">
        <v>0</v>
      </c>
      <c r="U21" s="133"/>
      <c r="V21" s="39">
        <v>0</v>
      </c>
      <c r="W21" s="133"/>
      <c r="X21" s="39">
        <v>0</v>
      </c>
      <c r="Y21" s="133"/>
      <c r="Z21" s="39">
        <v>2300000000</v>
      </c>
      <c r="AA21" s="133"/>
      <c r="AB21" s="39">
        <v>2300000000</v>
      </c>
    </row>
    <row r="22" spans="1:28" ht="19.5" customHeight="1">
      <c r="A22" s="120" t="s">
        <v>85</v>
      </c>
      <c r="D22" s="128">
        <v>32</v>
      </c>
      <c r="F22" s="39">
        <v>0</v>
      </c>
      <c r="G22" s="39"/>
      <c r="H22" s="39">
        <v>0</v>
      </c>
      <c r="I22" s="39"/>
      <c r="J22" s="39">
        <v>-655001175</v>
      </c>
      <c r="K22" s="39"/>
      <c r="L22" s="39">
        <v>0</v>
      </c>
      <c r="M22" s="39"/>
      <c r="N22" s="39">
        <v>0</v>
      </c>
      <c r="O22" s="133"/>
      <c r="P22" s="39">
        <v>0</v>
      </c>
      <c r="Q22" s="39"/>
      <c r="R22" s="39">
        <v>0</v>
      </c>
      <c r="S22" s="133"/>
      <c r="T22" s="39">
        <v>0</v>
      </c>
      <c r="U22" s="133"/>
      <c r="V22" s="39">
        <f t="shared" ref="V22:V24" si="0">SUM(P22:T22)</f>
        <v>0</v>
      </c>
      <c r="W22" s="133"/>
      <c r="X22" s="39">
        <f t="shared" ref="X22:X24" si="1">SUM(F22:N22,V22)</f>
        <v>-655001175</v>
      </c>
      <c r="Y22" s="133"/>
      <c r="Z22" s="39">
        <v>0</v>
      </c>
      <c r="AA22" s="133"/>
      <c r="AB22" s="39">
        <f t="shared" ref="AB22:AB25" si="2">SUM(X22:Z22)</f>
        <v>-655001175</v>
      </c>
    </row>
    <row r="23" spans="1:28" ht="19.5" customHeight="1">
      <c r="A23" s="120" t="s">
        <v>186</v>
      </c>
      <c r="D23" s="128">
        <v>40</v>
      </c>
      <c r="F23" s="39">
        <v>0</v>
      </c>
      <c r="G23" s="39"/>
      <c r="H23" s="39">
        <v>0</v>
      </c>
      <c r="I23" s="39"/>
      <c r="J23" s="39">
        <v>0</v>
      </c>
      <c r="K23" s="39"/>
      <c r="L23" s="39">
        <v>0</v>
      </c>
      <c r="M23" s="39"/>
      <c r="N23" s="39">
        <v>-1119000000</v>
      </c>
      <c r="O23" s="133"/>
      <c r="P23" s="39">
        <v>0</v>
      </c>
      <c r="Q23" s="39"/>
      <c r="R23" s="39">
        <v>0</v>
      </c>
      <c r="S23" s="133"/>
      <c r="T23" s="39">
        <v>0</v>
      </c>
      <c r="U23" s="133"/>
      <c r="V23" s="39">
        <f t="shared" si="0"/>
        <v>0</v>
      </c>
      <c r="W23" s="133"/>
      <c r="X23" s="39">
        <f t="shared" si="1"/>
        <v>-1119000000</v>
      </c>
      <c r="Y23" s="133"/>
      <c r="Z23" s="39">
        <v>-5306585000</v>
      </c>
      <c r="AA23" s="133"/>
      <c r="AB23" s="39">
        <f t="shared" si="2"/>
        <v>-6425585000</v>
      </c>
    </row>
    <row r="24" spans="1:28" ht="19.5" customHeight="1">
      <c r="A24" s="120" t="s">
        <v>136</v>
      </c>
      <c r="F24" s="39">
        <v>0</v>
      </c>
      <c r="G24" s="39"/>
      <c r="H24" s="39">
        <v>0</v>
      </c>
      <c r="I24" s="39"/>
      <c r="J24" s="39">
        <v>0</v>
      </c>
      <c r="K24" s="39"/>
      <c r="L24" s="39">
        <v>0</v>
      </c>
      <c r="M24" s="39"/>
      <c r="N24" s="39">
        <v>11635082456</v>
      </c>
      <c r="O24" s="133"/>
      <c r="P24" s="39">
        <v>0</v>
      </c>
      <c r="Q24" s="39"/>
      <c r="R24" s="39">
        <v>0</v>
      </c>
      <c r="S24" s="133"/>
      <c r="T24" s="39">
        <v>-222981862</v>
      </c>
      <c r="U24" s="133"/>
      <c r="V24" s="39">
        <f t="shared" si="0"/>
        <v>-222981862</v>
      </c>
      <c r="W24" s="133"/>
      <c r="X24" s="39">
        <f t="shared" si="1"/>
        <v>11412100594</v>
      </c>
      <c r="Y24" s="133"/>
      <c r="Z24" s="39">
        <v>2869493580</v>
      </c>
      <c r="AA24" s="133"/>
      <c r="AB24" s="39">
        <f t="shared" si="2"/>
        <v>14281594174</v>
      </c>
    </row>
    <row r="25" spans="1:28" ht="19.5" customHeight="1">
      <c r="A25" s="120" t="s">
        <v>212</v>
      </c>
      <c r="B25" s="124"/>
      <c r="F25" s="45">
        <v>0</v>
      </c>
      <c r="G25" s="39"/>
      <c r="H25" s="45">
        <v>0</v>
      </c>
      <c r="I25" s="39"/>
      <c r="J25" s="45">
        <v>0</v>
      </c>
      <c r="K25" s="39"/>
      <c r="L25" s="45">
        <v>0</v>
      </c>
      <c r="M25" s="39"/>
      <c r="N25" s="45">
        <v>0</v>
      </c>
      <c r="O25" s="133"/>
      <c r="P25" s="45">
        <v>23135735</v>
      </c>
      <c r="Q25" s="39"/>
      <c r="R25" s="45">
        <v>0</v>
      </c>
      <c r="S25" s="133"/>
      <c r="T25" s="45">
        <v>0</v>
      </c>
      <c r="U25" s="133"/>
      <c r="V25" s="45">
        <v>0</v>
      </c>
      <c r="W25" s="133"/>
      <c r="X25" s="45">
        <f>SUM(F25:P25,V25)</f>
        <v>23135735</v>
      </c>
      <c r="Y25" s="133"/>
      <c r="Z25" s="45">
        <v>-12062556259</v>
      </c>
      <c r="AA25" s="133"/>
      <c r="AB25" s="45">
        <f t="shared" si="2"/>
        <v>-12039420524</v>
      </c>
    </row>
    <row r="26" spans="1:28" ht="6" customHeight="1">
      <c r="F26" s="39"/>
      <c r="G26" s="39"/>
      <c r="H26" s="39"/>
      <c r="I26" s="39"/>
      <c r="J26" s="39"/>
      <c r="K26" s="39"/>
      <c r="L26" s="39"/>
      <c r="M26" s="39"/>
      <c r="N26" s="39"/>
      <c r="O26" s="133"/>
      <c r="P26" s="39"/>
      <c r="Q26" s="39"/>
      <c r="R26" s="39"/>
      <c r="S26" s="133"/>
      <c r="T26" s="39"/>
      <c r="U26" s="133"/>
      <c r="V26" s="39"/>
      <c r="W26" s="133"/>
      <c r="X26" s="39"/>
      <c r="Y26" s="133"/>
      <c r="Z26" s="39"/>
      <c r="AA26" s="133"/>
      <c r="AB26" s="39"/>
    </row>
    <row r="27" spans="1:28" ht="19.5" customHeight="1" thickBot="1">
      <c r="A27" s="96" t="s">
        <v>188</v>
      </c>
      <c r="F27" s="142">
        <f>SUM(F19:F25)</f>
        <v>373000000</v>
      </c>
      <c r="G27" s="39"/>
      <c r="H27" s="142">
        <f>SUM(H19:H25)</f>
        <v>3680616000</v>
      </c>
      <c r="I27" s="39"/>
      <c r="J27" s="142">
        <f>SUM(J19:J25)</f>
        <v>-655001175</v>
      </c>
      <c r="K27" s="39"/>
      <c r="L27" s="142">
        <f>SUM(L19:L25)</f>
        <v>40200000</v>
      </c>
      <c r="M27" s="39"/>
      <c r="N27" s="142">
        <f>SUM(N19:N25)</f>
        <v>29949922663</v>
      </c>
      <c r="O27" s="133"/>
      <c r="P27" s="142">
        <f>SUM(P19:P25)</f>
        <v>23135735</v>
      </c>
      <c r="Q27" s="39"/>
      <c r="R27" s="142">
        <f>SUM(R19:R25)</f>
        <v>-16196973</v>
      </c>
      <c r="S27" s="133"/>
      <c r="T27" s="142">
        <f>SUM(T19:T25)</f>
        <v>-234711091</v>
      </c>
      <c r="U27" s="133"/>
      <c r="V27" s="142">
        <f>SUM(V19:V25)</f>
        <v>-250908064</v>
      </c>
      <c r="W27" s="133"/>
      <c r="X27" s="142">
        <f>SUM(X19:X25)</f>
        <v>33160965159</v>
      </c>
      <c r="Y27" s="133"/>
      <c r="Z27" s="142">
        <f>SUM(Z19:Z25)</f>
        <v>0</v>
      </c>
      <c r="AA27" s="133"/>
      <c r="AB27" s="142">
        <f>SUM(AB19:AB25)</f>
        <v>33160965159</v>
      </c>
    </row>
    <row r="28" spans="1:28" ht="19.5" customHeight="1" thickTop="1">
      <c r="A28" s="96"/>
      <c r="B28" s="118"/>
    </row>
    <row r="29" spans="1:28" ht="19.5" customHeight="1">
      <c r="A29" s="96" t="s">
        <v>213</v>
      </c>
      <c r="B29" s="118"/>
      <c r="F29" s="39">
        <v>373000000</v>
      </c>
      <c r="G29" s="39"/>
      <c r="H29" s="39">
        <v>3680616000</v>
      </c>
      <c r="I29" s="39"/>
      <c r="J29" s="39">
        <v>-655001175</v>
      </c>
      <c r="K29" s="39"/>
      <c r="L29" s="39">
        <v>40200000</v>
      </c>
      <c r="M29" s="39"/>
      <c r="N29" s="39">
        <v>29949922663</v>
      </c>
      <c r="O29" s="133"/>
      <c r="P29" s="39">
        <v>23135735</v>
      </c>
      <c r="Q29" s="39"/>
      <c r="R29" s="39">
        <v>-16196973</v>
      </c>
      <c r="S29" s="133"/>
      <c r="T29" s="39">
        <v>-234711091</v>
      </c>
      <c r="U29" s="133"/>
      <c r="V29" s="39">
        <f>SUM(R29:T29)</f>
        <v>-250908064</v>
      </c>
      <c r="W29" s="133"/>
      <c r="X29" s="39">
        <f>SUM(F29:N29,V29,P29)</f>
        <v>33160965159</v>
      </c>
      <c r="Y29" s="133"/>
      <c r="Z29" s="39">
        <v>0</v>
      </c>
      <c r="AA29" s="133"/>
      <c r="AB29" s="39">
        <f>SUM(X29,Z29)</f>
        <v>33160965159</v>
      </c>
    </row>
    <row r="30" spans="1:28" ht="19.5" customHeight="1">
      <c r="A30" s="96" t="s">
        <v>210</v>
      </c>
      <c r="F30" s="39"/>
      <c r="G30" s="39"/>
      <c r="H30" s="39"/>
      <c r="I30" s="39"/>
      <c r="J30" s="39"/>
      <c r="K30" s="39"/>
      <c r="L30" s="39"/>
      <c r="M30" s="39"/>
      <c r="N30" s="39"/>
      <c r="O30" s="133"/>
      <c r="P30" s="39"/>
      <c r="Q30" s="39"/>
      <c r="R30" s="39"/>
      <c r="S30" s="133"/>
      <c r="T30" s="39"/>
      <c r="U30" s="133"/>
      <c r="V30" s="39"/>
      <c r="W30" s="133"/>
      <c r="X30" s="39"/>
      <c r="Y30" s="133"/>
      <c r="Z30" s="39"/>
      <c r="AA30" s="133"/>
      <c r="AB30" s="39"/>
    </row>
    <row r="31" spans="1:28" ht="19.5" customHeight="1">
      <c r="A31" s="120" t="s">
        <v>85</v>
      </c>
      <c r="D31" s="128">
        <v>32</v>
      </c>
      <c r="F31" s="39">
        <v>0</v>
      </c>
      <c r="G31" s="39"/>
      <c r="H31" s="39">
        <v>0</v>
      </c>
      <c r="I31" s="39"/>
      <c r="J31" s="39">
        <v>-78974850</v>
      </c>
      <c r="K31" s="39"/>
      <c r="L31" s="39">
        <v>0</v>
      </c>
      <c r="M31" s="39"/>
      <c r="N31" s="39">
        <v>0</v>
      </c>
      <c r="O31" s="133"/>
      <c r="P31" s="39">
        <v>0</v>
      </c>
      <c r="Q31" s="39"/>
      <c r="R31" s="39">
        <v>0</v>
      </c>
      <c r="S31" s="133"/>
      <c r="T31" s="39">
        <v>0</v>
      </c>
      <c r="U31" s="133"/>
      <c r="V31" s="39">
        <f t="shared" ref="V31:V34" si="3">SUM(P31:T31)</f>
        <v>0</v>
      </c>
      <c r="W31" s="133"/>
      <c r="X31" s="39">
        <f t="shared" ref="X31:X33" si="4">SUM(F31:N31,V31)</f>
        <v>-78974850</v>
      </c>
      <c r="Y31" s="133"/>
      <c r="Z31" s="39">
        <v>0</v>
      </c>
      <c r="AA31" s="133"/>
      <c r="AB31" s="39">
        <f t="shared" ref="AB31:AB34" si="5">SUM(X31:Z31)</f>
        <v>-78974850</v>
      </c>
    </row>
    <row r="32" spans="1:28" ht="19.5" customHeight="1">
      <c r="A32" s="102" t="s">
        <v>191</v>
      </c>
      <c r="D32" s="128">
        <v>32</v>
      </c>
      <c r="F32" s="39">
        <v>-1665860</v>
      </c>
      <c r="G32" s="39"/>
      <c r="H32" s="39">
        <v>-732310165</v>
      </c>
      <c r="I32" s="39"/>
      <c r="J32" s="39">
        <v>733976025</v>
      </c>
      <c r="K32" s="39"/>
      <c r="L32" s="39">
        <v>0</v>
      </c>
      <c r="M32" s="39"/>
      <c r="N32" s="39">
        <v>0</v>
      </c>
      <c r="O32" s="133"/>
      <c r="P32" s="39">
        <v>0</v>
      </c>
      <c r="Q32" s="39"/>
      <c r="R32" s="39">
        <v>0</v>
      </c>
      <c r="S32" s="133"/>
      <c r="T32" s="39">
        <v>0</v>
      </c>
      <c r="U32" s="133"/>
      <c r="V32" s="39">
        <f t="shared" si="3"/>
        <v>0</v>
      </c>
      <c r="W32" s="133"/>
      <c r="X32" s="39">
        <f t="shared" si="4"/>
        <v>0</v>
      </c>
      <c r="Y32" s="133"/>
      <c r="Z32" s="39">
        <v>0</v>
      </c>
      <c r="AA32" s="133"/>
      <c r="AB32" s="39">
        <v>0</v>
      </c>
    </row>
    <row r="33" spans="1:28" ht="19.5" customHeight="1">
      <c r="A33" s="120" t="s">
        <v>186</v>
      </c>
      <c r="D33" s="128">
        <v>40</v>
      </c>
      <c r="F33" s="39">
        <v>0</v>
      </c>
      <c r="G33" s="39"/>
      <c r="H33" s="39">
        <v>0</v>
      </c>
      <c r="I33" s="39"/>
      <c r="J33" s="39">
        <v>0</v>
      </c>
      <c r="K33" s="39"/>
      <c r="L33" s="39">
        <v>0</v>
      </c>
      <c r="M33" s="39"/>
      <c r="N33" s="39">
        <v>-1114000000</v>
      </c>
      <c r="O33" s="133"/>
      <c r="P33" s="39">
        <v>0</v>
      </c>
      <c r="Q33" s="39"/>
      <c r="R33" s="39">
        <v>0</v>
      </c>
      <c r="S33" s="133"/>
      <c r="T33" s="39">
        <v>0</v>
      </c>
      <c r="U33" s="133"/>
      <c r="V33" s="39">
        <f t="shared" si="3"/>
        <v>0</v>
      </c>
      <c r="W33" s="133"/>
      <c r="X33" s="39">
        <f t="shared" si="4"/>
        <v>-1114000000</v>
      </c>
      <c r="Y33" s="133"/>
      <c r="Z33" s="39">
        <v>0</v>
      </c>
      <c r="AA33" s="133"/>
      <c r="AB33" s="39">
        <f t="shared" si="5"/>
        <v>-1114000000</v>
      </c>
    </row>
    <row r="34" spans="1:28" ht="19.5" customHeight="1">
      <c r="A34" s="120" t="s">
        <v>136</v>
      </c>
      <c r="B34" s="124"/>
      <c r="F34" s="45">
        <v>0</v>
      </c>
      <c r="G34" s="39"/>
      <c r="H34" s="45">
        <v>0</v>
      </c>
      <c r="I34" s="39"/>
      <c r="J34" s="45">
        <v>0</v>
      </c>
      <c r="K34" s="39"/>
      <c r="L34" s="45">
        <v>0</v>
      </c>
      <c r="M34" s="39"/>
      <c r="N34" s="45">
        <v>-11953112330</v>
      </c>
      <c r="O34" s="133"/>
      <c r="P34" s="45">
        <v>0</v>
      </c>
      <c r="Q34" s="39"/>
      <c r="R34" s="45">
        <v>44311802</v>
      </c>
      <c r="S34" s="133"/>
      <c r="T34" s="45">
        <v>-722360261</v>
      </c>
      <c r="U34" s="133"/>
      <c r="V34" s="45">
        <f t="shared" si="3"/>
        <v>-678048459</v>
      </c>
      <c r="W34" s="133"/>
      <c r="X34" s="45">
        <f>SUM(F34:P34,V34)</f>
        <v>-12631160789</v>
      </c>
      <c r="Y34" s="133"/>
      <c r="Z34" s="45">
        <v>0</v>
      </c>
      <c r="AA34" s="133"/>
      <c r="AB34" s="45">
        <f t="shared" si="5"/>
        <v>-12631160789</v>
      </c>
    </row>
    <row r="35" spans="1:28" ht="6" customHeight="1">
      <c r="F35" s="39"/>
      <c r="G35" s="39"/>
      <c r="H35" s="39"/>
      <c r="I35" s="39"/>
      <c r="J35" s="39"/>
      <c r="K35" s="39"/>
      <c r="L35" s="39"/>
      <c r="M35" s="39"/>
      <c r="N35" s="39"/>
      <c r="O35" s="133"/>
      <c r="P35" s="39"/>
      <c r="Q35" s="39"/>
      <c r="R35" s="39"/>
      <c r="S35" s="133"/>
      <c r="T35" s="39"/>
      <c r="U35" s="133"/>
      <c r="V35" s="39"/>
      <c r="W35" s="133"/>
      <c r="X35" s="39"/>
      <c r="Y35" s="133"/>
      <c r="Z35" s="39"/>
      <c r="AA35" s="133"/>
      <c r="AB35" s="39"/>
    </row>
    <row r="36" spans="1:28" ht="19.5" customHeight="1" thickBot="1">
      <c r="A36" s="96" t="s">
        <v>193</v>
      </c>
      <c r="F36" s="142">
        <f>SUM(F29:F34)</f>
        <v>371334140</v>
      </c>
      <c r="G36" s="39"/>
      <c r="H36" s="142">
        <f>SUM(H29:H34)</f>
        <v>2948305835</v>
      </c>
      <c r="I36" s="39"/>
      <c r="J36" s="142">
        <f>SUM(J29:J34)</f>
        <v>0</v>
      </c>
      <c r="K36" s="39"/>
      <c r="L36" s="142">
        <f>SUM(L29:L34)</f>
        <v>40200000</v>
      </c>
      <c r="M36" s="39"/>
      <c r="N36" s="142">
        <f>SUM(N29:N34)</f>
        <v>16882810333</v>
      </c>
      <c r="O36" s="133"/>
      <c r="P36" s="142">
        <f>SUM(P29:P34)</f>
        <v>23135735</v>
      </c>
      <c r="Q36" s="39"/>
      <c r="R36" s="142">
        <f>SUM(R29:R34)</f>
        <v>28114829</v>
      </c>
      <c r="S36" s="133"/>
      <c r="T36" s="142">
        <f>SUM(T29:T34)</f>
        <v>-957071352</v>
      </c>
      <c r="U36" s="133"/>
      <c r="V36" s="142">
        <f>SUM(V29:V34)</f>
        <v>-928956523</v>
      </c>
      <c r="W36" s="133"/>
      <c r="X36" s="142">
        <f>SUM(X29:X34)</f>
        <v>19336829520</v>
      </c>
      <c r="Y36" s="133"/>
      <c r="Z36" s="142">
        <f>SUM(Z29:Z34)</f>
        <v>0</v>
      </c>
      <c r="AA36" s="133"/>
      <c r="AB36" s="142">
        <f>SUM(AB29:AB34)</f>
        <v>19336829520</v>
      </c>
    </row>
    <row r="37" spans="1:28" ht="20.85" customHeight="1" thickTop="1">
      <c r="A37" s="96"/>
      <c r="F37" s="39"/>
      <c r="G37" s="39"/>
      <c r="H37" s="39"/>
      <c r="I37" s="39"/>
      <c r="J37" s="39"/>
      <c r="K37" s="39"/>
      <c r="L37" s="39"/>
      <c r="M37" s="39"/>
      <c r="N37" s="39"/>
      <c r="O37" s="133"/>
      <c r="P37" s="39"/>
      <c r="Q37" s="39"/>
      <c r="R37" s="39"/>
      <c r="S37" s="133"/>
      <c r="T37" s="39"/>
      <c r="U37" s="133"/>
      <c r="V37" s="39"/>
      <c r="W37" s="133"/>
      <c r="X37" s="39"/>
      <c r="Y37" s="133"/>
      <c r="Z37" s="39"/>
      <c r="AA37" s="133"/>
      <c r="AB37" s="39"/>
    </row>
    <row r="38" spans="1:28" ht="20.85" customHeight="1">
      <c r="A38" s="96"/>
      <c r="F38" s="39"/>
      <c r="G38" s="39"/>
      <c r="H38" s="39"/>
      <c r="I38" s="39"/>
      <c r="J38" s="39"/>
      <c r="K38" s="39"/>
      <c r="L38" s="39"/>
      <c r="M38" s="39"/>
      <c r="N38" s="39"/>
      <c r="O38" s="133"/>
      <c r="P38" s="39"/>
      <c r="Q38" s="39"/>
      <c r="R38" s="39"/>
      <c r="S38" s="133"/>
      <c r="T38" s="39"/>
      <c r="U38" s="133"/>
      <c r="V38" s="39"/>
      <c r="W38" s="133"/>
      <c r="X38" s="39"/>
      <c r="Y38" s="133"/>
      <c r="Z38" s="39"/>
      <c r="AA38" s="133"/>
      <c r="AB38" s="39"/>
    </row>
    <row r="39" spans="1:28" ht="20.85" customHeight="1">
      <c r="A39" s="96"/>
      <c r="F39" s="39"/>
      <c r="G39" s="39"/>
      <c r="H39" s="39"/>
      <c r="I39" s="39"/>
      <c r="J39" s="39"/>
      <c r="K39" s="39"/>
      <c r="L39" s="39"/>
      <c r="M39" s="39"/>
      <c r="N39" s="39"/>
      <c r="O39" s="133"/>
      <c r="P39" s="39"/>
      <c r="Q39" s="39"/>
      <c r="R39" s="39"/>
      <c r="S39" s="133"/>
      <c r="T39" s="39"/>
      <c r="U39" s="133"/>
      <c r="V39" s="39"/>
      <c r="W39" s="133"/>
      <c r="X39" s="39"/>
      <c r="Y39" s="133"/>
      <c r="Z39" s="39"/>
      <c r="AA39" s="133"/>
      <c r="AB39" s="39"/>
    </row>
    <row r="40" spans="1:28" ht="20.85" customHeight="1">
      <c r="A40" s="96"/>
      <c r="F40" s="39"/>
      <c r="G40" s="39"/>
      <c r="H40" s="39"/>
      <c r="I40" s="39"/>
      <c r="J40" s="39"/>
      <c r="K40" s="39"/>
      <c r="L40" s="39"/>
      <c r="M40" s="39"/>
      <c r="N40" s="39"/>
      <c r="O40" s="133"/>
      <c r="P40" s="39"/>
      <c r="Q40" s="39"/>
      <c r="R40" s="39"/>
      <c r="S40" s="133"/>
      <c r="T40" s="39"/>
      <c r="U40" s="133"/>
      <c r="V40" s="39"/>
      <c r="W40" s="133"/>
      <c r="X40" s="39"/>
      <c r="Y40" s="133"/>
      <c r="Z40" s="39"/>
      <c r="AA40" s="133"/>
      <c r="AB40" s="39"/>
    </row>
    <row r="41" spans="1:28" ht="20.85" customHeight="1">
      <c r="A41" s="96"/>
      <c r="F41" s="39"/>
      <c r="G41" s="39"/>
      <c r="H41" s="39"/>
      <c r="I41" s="39"/>
      <c r="J41" s="39"/>
      <c r="K41" s="39"/>
      <c r="L41" s="39"/>
      <c r="M41" s="39"/>
      <c r="N41" s="39"/>
      <c r="O41" s="133"/>
      <c r="P41" s="39"/>
      <c r="Q41" s="39"/>
      <c r="R41" s="39"/>
      <c r="S41" s="133"/>
      <c r="T41" s="39"/>
      <c r="U41" s="133"/>
      <c r="V41" s="39"/>
      <c r="W41" s="133"/>
      <c r="X41" s="39"/>
      <c r="Y41" s="133"/>
      <c r="Z41" s="39"/>
      <c r="AA41" s="133"/>
      <c r="AB41" s="39"/>
    </row>
    <row r="42" spans="1:28" ht="22.15" customHeight="1">
      <c r="A42" s="127" t="s">
        <v>42</v>
      </c>
      <c r="B42" s="127"/>
      <c r="C42" s="127"/>
      <c r="D42" s="131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</row>
  </sheetData>
  <mergeCells count="4">
    <mergeCell ref="Z5:AB5"/>
    <mergeCell ref="R6:V6"/>
    <mergeCell ref="R7:T7"/>
    <mergeCell ref="L8:N8"/>
  </mergeCells>
  <pageMargins left="0.3" right="0.3" top="0.5" bottom="0.6" header="0.49" footer="0.4"/>
  <pageSetup paperSize="9" scale="69" firstPageNumber="14" fitToHeight="0" orientation="landscape" useFirstPageNumber="1" horizontalDpi="1200" verticalDpi="1200" r:id="rId1"/>
  <headerFooter>
    <oddFooter>&amp;R&amp;"Browallia New,Regular"&amp;13&amp;P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L165"/>
  <sheetViews>
    <sheetView tabSelected="1" topLeftCell="A126" zoomScale="90" zoomScaleNormal="90" zoomScaleSheetLayoutView="90" workbookViewId="0">
      <selection activeCell="F141" sqref="F141"/>
    </sheetView>
  </sheetViews>
  <sheetFormatPr defaultColWidth="9.28515625" defaultRowHeight="21.75" customHeight="1"/>
  <cols>
    <col min="1" max="2" width="1.7109375" style="15" customWidth="1"/>
    <col min="3" max="3" width="47.140625" style="15" customWidth="1"/>
    <col min="4" max="4" width="7.5703125" style="43" customWidth="1"/>
    <col min="5" max="5" width="0.5703125" style="15" customWidth="1"/>
    <col min="6" max="6" width="14" style="16" customWidth="1"/>
    <col min="7" max="7" width="0.5703125" style="17" customWidth="1"/>
    <col min="8" max="8" width="14" style="16" customWidth="1"/>
    <col min="9" max="9" width="0.5703125" style="18" customWidth="1"/>
    <col min="10" max="10" width="14" style="16" customWidth="1"/>
    <col min="11" max="11" width="0.5703125" style="17" customWidth="1"/>
    <col min="12" max="12" width="14" style="16" customWidth="1"/>
    <col min="13" max="16384" width="9.28515625" style="19"/>
  </cols>
  <sheetData>
    <row r="1" spans="1:12" ht="21.75" customHeight="1">
      <c r="A1" s="13" t="s">
        <v>0</v>
      </c>
      <c r="B1" s="13"/>
      <c r="C1" s="13"/>
    </row>
    <row r="2" spans="1:12" ht="21.75" customHeight="1">
      <c r="A2" s="13" t="s">
        <v>214</v>
      </c>
      <c r="B2" s="13"/>
      <c r="C2" s="13"/>
    </row>
    <row r="3" spans="1:12" ht="21.75" customHeight="1">
      <c r="A3" s="20" t="s">
        <v>97</v>
      </c>
      <c r="B3" s="20"/>
      <c r="C3" s="20"/>
      <c r="D3" s="144"/>
      <c r="E3" s="22"/>
      <c r="F3" s="23"/>
      <c r="G3" s="24"/>
      <c r="H3" s="23"/>
      <c r="I3" s="25"/>
      <c r="J3" s="23"/>
      <c r="K3" s="24"/>
      <c r="L3" s="23"/>
    </row>
    <row r="4" spans="1:12" ht="18.399999999999999" customHeight="1"/>
    <row r="5" spans="1:12" ht="18.399999999999999" customHeight="1">
      <c r="F5" s="177" t="s">
        <v>3</v>
      </c>
      <c r="G5" s="177"/>
      <c r="H5" s="177"/>
      <c r="I5" s="27"/>
      <c r="J5" s="177" t="s">
        <v>4</v>
      </c>
      <c r="K5" s="177"/>
      <c r="L5" s="177"/>
    </row>
    <row r="6" spans="1:12" ht="18.399999999999999" customHeight="1">
      <c r="D6" s="145"/>
      <c r="E6" s="13"/>
      <c r="F6" s="27" t="s">
        <v>5</v>
      </c>
      <c r="G6" s="28"/>
      <c r="H6" s="27" t="s">
        <v>6</v>
      </c>
      <c r="I6" s="29"/>
      <c r="J6" s="27" t="s">
        <v>5</v>
      </c>
      <c r="K6" s="28"/>
      <c r="L6" s="27" t="s">
        <v>6</v>
      </c>
    </row>
    <row r="7" spans="1:12" ht="18.399999999999999" customHeight="1">
      <c r="D7" s="146" t="s">
        <v>7</v>
      </c>
      <c r="E7" s="13"/>
      <c r="F7" s="31" t="s">
        <v>8</v>
      </c>
      <c r="G7" s="32"/>
      <c r="H7" s="31" t="s">
        <v>8</v>
      </c>
      <c r="I7" s="33"/>
      <c r="J7" s="31" t="s">
        <v>8</v>
      </c>
      <c r="K7" s="32"/>
      <c r="L7" s="31" t="s">
        <v>8</v>
      </c>
    </row>
    <row r="8" spans="1:12" s="175" customFormat="1" ht="6" customHeight="1">
      <c r="A8" s="170"/>
      <c r="B8" s="171"/>
      <c r="C8" s="170"/>
      <c r="D8" s="172"/>
      <c r="E8" s="170"/>
      <c r="F8" s="173"/>
      <c r="G8" s="173"/>
      <c r="H8" s="173"/>
      <c r="I8" s="174"/>
      <c r="J8" s="174"/>
      <c r="K8" s="174"/>
      <c r="L8" s="174"/>
    </row>
    <row r="9" spans="1:12" ht="18.399999999999999" customHeight="1">
      <c r="A9" s="13" t="s">
        <v>215</v>
      </c>
    </row>
    <row r="10" spans="1:12" ht="18.399999999999999" customHeight="1">
      <c r="A10" s="15" t="s">
        <v>302</v>
      </c>
      <c r="F10" s="40">
        <v>-7997565880</v>
      </c>
      <c r="G10" s="147"/>
      <c r="H10" s="147">
        <v>7735660146</v>
      </c>
      <c r="I10" s="147"/>
      <c r="J10" s="40">
        <v>-11823721924</v>
      </c>
      <c r="K10" s="147"/>
      <c r="L10" s="40">
        <v>14630769453</v>
      </c>
    </row>
    <row r="11" spans="1:12" ht="18.399999999999999" customHeight="1">
      <c r="A11" s="15" t="s">
        <v>303</v>
      </c>
      <c r="F11" s="147"/>
      <c r="G11" s="147"/>
      <c r="H11" s="147"/>
      <c r="I11" s="147"/>
      <c r="J11" s="147"/>
      <c r="K11" s="147"/>
      <c r="L11" s="147"/>
    </row>
    <row r="12" spans="1:12" ht="18.399999999999999" customHeight="1">
      <c r="B12" s="15" t="s">
        <v>216</v>
      </c>
      <c r="F12" s="147"/>
      <c r="G12" s="147"/>
      <c r="H12" s="147"/>
      <c r="I12" s="147"/>
      <c r="J12" s="147"/>
      <c r="K12" s="147"/>
      <c r="L12" s="147"/>
    </row>
    <row r="13" spans="1:12" ht="18.399999999999999" customHeight="1">
      <c r="A13" s="15" t="s">
        <v>217</v>
      </c>
      <c r="B13" s="51" t="s">
        <v>218</v>
      </c>
      <c r="F13" s="40">
        <v>3769976146</v>
      </c>
      <c r="G13" s="147"/>
      <c r="H13" s="147">
        <v>3678266313</v>
      </c>
      <c r="I13" s="147"/>
      <c r="J13" s="40">
        <v>771389182</v>
      </c>
      <c r="K13" s="147"/>
      <c r="L13" s="40">
        <v>797911758</v>
      </c>
    </row>
    <row r="14" spans="1:12" ht="18.399999999999999" customHeight="1">
      <c r="B14" s="51" t="s">
        <v>320</v>
      </c>
      <c r="F14" s="40">
        <v>2208766846</v>
      </c>
      <c r="G14" s="147"/>
      <c r="H14" s="40">
        <v>-671978</v>
      </c>
      <c r="I14" s="147"/>
      <c r="J14" s="147">
        <v>5045062270</v>
      </c>
      <c r="K14" s="147"/>
      <c r="L14" s="40">
        <v>0</v>
      </c>
    </row>
    <row r="15" spans="1:12" ht="18.399999999999999" customHeight="1">
      <c r="B15" s="51" t="s">
        <v>322</v>
      </c>
      <c r="F15" s="40">
        <v>3353031187</v>
      </c>
      <c r="G15" s="147"/>
      <c r="H15" s="40">
        <v>51195714</v>
      </c>
      <c r="I15" s="147"/>
      <c r="J15" s="40">
        <v>9922460459</v>
      </c>
      <c r="K15" s="147"/>
      <c r="L15" s="40">
        <v>0</v>
      </c>
    </row>
    <row r="16" spans="1:12" ht="18.399999999999999" customHeight="1">
      <c r="B16" s="51" t="s">
        <v>304</v>
      </c>
      <c r="F16" s="40">
        <v>339298650</v>
      </c>
      <c r="G16" s="147"/>
      <c r="H16" s="147">
        <v>60386626</v>
      </c>
      <c r="I16" s="147"/>
      <c r="J16" s="147">
        <v>265017573</v>
      </c>
      <c r="K16" s="147"/>
      <c r="L16" s="147">
        <v>60386626</v>
      </c>
    </row>
    <row r="17" spans="1:12" ht="18.399999999999999" customHeight="1">
      <c r="B17" s="51" t="s">
        <v>316</v>
      </c>
      <c r="D17" s="14"/>
      <c r="F17" s="40">
        <v>-757494185</v>
      </c>
      <c r="G17" s="147"/>
      <c r="H17" s="40">
        <v>-675197542</v>
      </c>
      <c r="I17" s="147"/>
      <c r="J17" s="147">
        <v>-1520602684</v>
      </c>
      <c r="K17" s="147"/>
      <c r="L17" s="40">
        <v>-1055250435</v>
      </c>
    </row>
    <row r="18" spans="1:12" ht="18.399999999999999" customHeight="1">
      <c r="B18" s="51" t="s">
        <v>317</v>
      </c>
      <c r="D18" s="43">
        <v>19.2</v>
      </c>
      <c r="F18" s="40">
        <v>0</v>
      </c>
      <c r="G18" s="147"/>
      <c r="H18" s="147">
        <v>0</v>
      </c>
      <c r="I18" s="147"/>
      <c r="J18" s="147">
        <v>-1956262527</v>
      </c>
      <c r="K18" s="147"/>
      <c r="L18" s="40">
        <v>-11932546180</v>
      </c>
    </row>
    <row r="19" spans="1:12" ht="18.399999999999999" customHeight="1">
      <c r="B19" s="51" t="s">
        <v>219</v>
      </c>
      <c r="D19" s="14">
        <v>36</v>
      </c>
      <c r="F19" s="40">
        <v>2699158865</v>
      </c>
      <c r="G19" s="147"/>
      <c r="H19" s="147">
        <v>2287471750</v>
      </c>
      <c r="I19" s="147"/>
      <c r="J19" s="147">
        <v>1932311664</v>
      </c>
      <c r="K19" s="147"/>
      <c r="L19" s="40">
        <v>1393667662</v>
      </c>
    </row>
    <row r="20" spans="1:12" ht="18.399999999999999" customHeight="1">
      <c r="B20" s="51" t="s">
        <v>318</v>
      </c>
      <c r="F20" s="40">
        <v>16708904</v>
      </c>
      <c r="G20" s="147"/>
      <c r="H20" s="147">
        <v>14037195</v>
      </c>
      <c r="I20" s="147"/>
      <c r="J20" s="147">
        <v>7950455</v>
      </c>
      <c r="K20" s="147"/>
      <c r="L20" s="147">
        <v>9728879</v>
      </c>
    </row>
    <row r="21" spans="1:12" ht="18.399999999999999" customHeight="1">
      <c r="B21" s="51" t="s">
        <v>305</v>
      </c>
      <c r="D21" s="43">
        <v>19.100000000000001</v>
      </c>
      <c r="F21" s="40">
        <v>909434360</v>
      </c>
      <c r="G21" s="147"/>
      <c r="H21" s="147">
        <v>-260298129</v>
      </c>
      <c r="I21" s="147"/>
      <c r="J21" s="147">
        <v>0</v>
      </c>
      <c r="K21" s="147"/>
      <c r="L21" s="147">
        <v>0</v>
      </c>
    </row>
    <row r="22" spans="1:12" ht="18.399999999999999" customHeight="1">
      <c r="B22" s="51" t="s">
        <v>327</v>
      </c>
    </row>
    <row r="23" spans="1:12" ht="18.399999999999999" customHeight="1">
      <c r="B23" s="51"/>
      <c r="C23" s="15" t="s">
        <v>326</v>
      </c>
      <c r="D23" s="43">
        <v>19.100000000000001</v>
      </c>
      <c r="F23" s="40">
        <v>14984896</v>
      </c>
      <c r="G23" s="147"/>
      <c r="H23" s="147">
        <v>671076822</v>
      </c>
      <c r="I23" s="147"/>
      <c r="J23" s="147">
        <v>0</v>
      </c>
      <c r="K23" s="147"/>
      <c r="L23" s="147">
        <v>0</v>
      </c>
    </row>
    <row r="24" spans="1:12" ht="18.399999999999999" customHeight="1">
      <c r="A24" s="19"/>
      <c r="B24" s="51" t="s">
        <v>319</v>
      </c>
      <c r="C24" s="51"/>
      <c r="F24" s="40">
        <v>64033414</v>
      </c>
      <c r="G24" s="147"/>
      <c r="H24" s="40">
        <v>0</v>
      </c>
      <c r="I24" s="147"/>
      <c r="J24" s="147">
        <v>0</v>
      </c>
      <c r="K24" s="147"/>
      <c r="L24" s="147">
        <v>0</v>
      </c>
    </row>
    <row r="25" spans="1:12" ht="18.399999999999999" customHeight="1">
      <c r="A25" s="19"/>
      <c r="B25" s="51" t="s">
        <v>220</v>
      </c>
      <c r="C25" s="51"/>
      <c r="D25" s="14">
        <v>35</v>
      </c>
      <c r="F25" s="40">
        <v>0</v>
      </c>
      <c r="G25" s="147"/>
      <c r="H25" s="40">
        <v>-1189772990</v>
      </c>
      <c r="I25" s="147"/>
      <c r="J25" s="147">
        <v>0</v>
      </c>
      <c r="K25" s="147"/>
      <c r="L25" s="147">
        <v>0</v>
      </c>
    </row>
    <row r="26" spans="1:12" ht="18.399999999999999" customHeight="1">
      <c r="A26" s="19"/>
      <c r="B26" s="51" t="s">
        <v>221</v>
      </c>
      <c r="C26" s="51"/>
      <c r="D26" s="14"/>
      <c r="F26" s="40">
        <v>0</v>
      </c>
      <c r="G26" s="147"/>
      <c r="H26" s="40">
        <v>0</v>
      </c>
      <c r="I26" s="147"/>
      <c r="J26" s="147">
        <v>0</v>
      </c>
      <c r="K26" s="147"/>
      <c r="L26" s="147">
        <v>1824974</v>
      </c>
    </row>
    <row r="27" spans="1:12" ht="18.399999999999999" customHeight="1">
      <c r="A27" s="19"/>
      <c r="B27" s="51" t="s">
        <v>222</v>
      </c>
      <c r="F27" s="40">
        <v>9007283</v>
      </c>
      <c r="G27" s="147"/>
      <c r="H27" s="147">
        <v>39656266</v>
      </c>
      <c r="I27" s="147"/>
      <c r="J27" s="147">
        <v>0</v>
      </c>
      <c r="K27" s="147"/>
      <c r="L27" s="40">
        <v>-1293974</v>
      </c>
    </row>
    <row r="28" spans="1:12" ht="18.399999999999999" customHeight="1">
      <c r="A28" s="19"/>
      <c r="B28" s="51" t="s">
        <v>306</v>
      </c>
      <c r="D28" s="14"/>
      <c r="F28" s="40">
        <v>0</v>
      </c>
      <c r="G28" s="147"/>
      <c r="H28" s="147">
        <v>0</v>
      </c>
      <c r="I28" s="147"/>
      <c r="J28" s="147">
        <v>0</v>
      </c>
      <c r="K28" s="147"/>
      <c r="L28" s="147">
        <v>-366025</v>
      </c>
    </row>
    <row r="29" spans="1:12" ht="18.399999999999999" customHeight="1">
      <c r="A29" s="19"/>
      <c r="B29" s="51" t="s">
        <v>331</v>
      </c>
      <c r="D29" s="14" t="s">
        <v>324</v>
      </c>
      <c r="F29" s="40">
        <v>490743854</v>
      </c>
      <c r="G29" s="147"/>
      <c r="H29" s="147">
        <v>50676927</v>
      </c>
      <c r="I29" s="147"/>
      <c r="J29" s="147">
        <v>0</v>
      </c>
      <c r="K29" s="147"/>
      <c r="L29" s="40">
        <v>7969344</v>
      </c>
    </row>
    <row r="30" spans="1:12" ht="18.399999999999999" customHeight="1">
      <c r="A30" s="19"/>
      <c r="B30" s="51" t="s">
        <v>223</v>
      </c>
      <c r="F30" s="40">
        <v>3500773509</v>
      </c>
      <c r="G30" s="147"/>
      <c r="H30" s="40">
        <v>4318920</v>
      </c>
      <c r="I30" s="147"/>
      <c r="J30" s="40">
        <v>-453805</v>
      </c>
      <c r="K30" s="147"/>
      <c r="L30" s="40">
        <v>0</v>
      </c>
    </row>
    <row r="31" spans="1:12" ht="18.399999999999999" customHeight="1">
      <c r="B31" s="51" t="s">
        <v>224</v>
      </c>
      <c r="F31" s="44">
        <v>-215090362</v>
      </c>
      <c r="G31" s="44"/>
      <c r="H31" s="44">
        <v>13015600</v>
      </c>
      <c r="I31" s="40"/>
      <c r="J31" s="40">
        <v>-230946281</v>
      </c>
      <c r="K31" s="40"/>
      <c r="L31" s="40">
        <v>37268348</v>
      </c>
    </row>
    <row r="32" spans="1:12" ht="18.399999999999999" customHeight="1">
      <c r="B32" s="51" t="s">
        <v>225</v>
      </c>
      <c r="F32" s="44">
        <v>0</v>
      </c>
      <c r="G32" s="44"/>
      <c r="H32" s="44">
        <v>747701</v>
      </c>
      <c r="I32" s="40"/>
      <c r="J32" s="40" t="s">
        <v>105</v>
      </c>
      <c r="K32" s="40"/>
      <c r="L32" s="40">
        <v>0</v>
      </c>
    </row>
    <row r="33" spans="1:12" ht="18.399999999999999" customHeight="1">
      <c r="B33" s="51" t="s">
        <v>323</v>
      </c>
      <c r="F33" s="44">
        <v>-232586</v>
      </c>
      <c r="G33" s="44"/>
      <c r="H33" s="44">
        <v>0</v>
      </c>
      <c r="I33" s="40"/>
      <c r="J33" s="40">
        <v>-5613512</v>
      </c>
      <c r="K33" s="40"/>
      <c r="L33" s="40">
        <v>0</v>
      </c>
    </row>
    <row r="34" spans="1:12" ht="18.399999999999999" customHeight="1">
      <c r="B34" s="51" t="s">
        <v>226</v>
      </c>
      <c r="D34" s="43">
        <v>42.7</v>
      </c>
      <c r="F34" s="54">
        <v>0</v>
      </c>
      <c r="G34" s="44"/>
      <c r="H34" s="54">
        <v>0</v>
      </c>
      <c r="I34" s="40"/>
      <c r="J34" s="47">
        <v>-44304929</v>
      </c>
      <c r="K34" s="40"/>
      <c r="L34" s="47">
        <v>-44183879</v>
      </c>
    </row>
    <row r="35" spans="1:12" s="175" customFormat="1" ht="6" customHeight="1">
      <c r="A35" s="170"/>
      <c r="B35" s="171"/>
      <c r="C35" s="170"/>
      <c r="D35" s="172"/>
      <c r="E35" s="170"/>
      <c r="F35" s="173"/>
      <c r="G35" s="173"/>
      <c r="H35" s="173"/>
      <c r="I35" s="174"/>
      <c r="J35" s="174"/>
      <c r="K35" s="174"/>
      <c r="L35" s="174"/>
    </row>
    <row r="36" spans="1:12" ht="18.399999999999999" customHeight="1">
      <c r="A36" s="19"/>
      <c r="B36" s="15" t="s">
        <v>227</v>
      </c>
      <c r="F36" s="44"/>
      <c r="G36" s="44"/>
      <c r="H36" s="44"/>
      <c r="I36" s="44"/>
      <c r="J36" s="44"/>
      <c r="K36" s="44"/>
      <c r="L36" s="44"/>
    </row>
    <row r="37" spans="1:12" ht="18.399999999999999" customHeight="1">
      <c r="A37" s="19"/>
      <c r="C37" s="15" t="s">
        <v>228</v>
      </c>
      <c r="F37" s="40">
        <f>SUM(F10:F34)</f>
        <v>8405534901</v>
      </c>
      <c r="G37" s="44"/>
      <c r="H37" s="40">
        <f>SUM(H10:H34)</f>
        <v>12480569341</v>
      </c>
      <c r="I37" s="41"/>
      <c r="J37" s="40">
        <f>SUM(J10:J34)</f>
        <v>2362285941</v>
      </c>
      <c r="K37" s="41"/>
      <c r="L37" s="40">
        <v>3905886551</v>
      </c>
    </row>
    <row r="38" spans="1:12" ht="18.399999999999999" customHeight="1">
      <c r="B38" s="15" t="s">
        <v>229</v>
      </c>
      <c r="D38" s="145"/>
      <c r="E38" s="13"/>
      <c r="F38" s="44"/>
      <c r="G38" s="44"/>
      <c r="H38" s="44"/>
      <c r="I38" s="91"/>
      <c r="J38" s="90"/>
      <c r="K38" s="92"/>
      <c r="L38" s="90"/>
    </row>
    <row r="39" spans="1:12" ht="18.399999999999999" customHeight="1">
      <c r="B39" s="19"/>
      <c r="C39" s="51" t="s">
        <v>230</v>
      </c>
      <c r="D39" s="145"/>
      <c r="E39" s="13"/>
      <c r="F39" s="44">
        <v>-687969042</v>
      </c>
      <c r="G39" s="44"/>
      <c r="H39" s="44">
        <v>-2468378078</v>
      </c>
      <c r="I39" s="91"/>
      <c r="J39" s="94">
        <v>591528267</v>
      </c>
      <c r="K39" s="92"/>
      <c r="L39" s="94">
        <v>-199216811</v>
      </c>
    </row>
    <row r="40" spans="1:12" ht="18.399999999999999" customHeight="1">
      <c r="B40" s="19"/>
      <c r="C40" s="51" t="s">
        <v>231</v>
      </c>
      <c r="D40" s="145"/>
      <c r="E40" s="13"/>
      <c r="F40" s="44">
        <v>396828217</v>
      </c>
      <c r="G40" s="44"/>
      <c r="H40" s="44">
        <v>108863999</v>
      </c>
      <c r="I40" s="91"/>
      <c r="J40" s="94">
        <v>0</v>
      </c>
      <c r="K40" s="92"/>
      <c r="L40" s="94">
        <v>0</v>
      </c>
    </row>
    <row r="41" spans="1:12" ht="18.399999999999999" customHeight="1">
      <c r="B41" s="19"/>
      <c r="C41" s="51" t="s">
        <v>232</v>
      </c>
      <c r="D41" s="145"/>
      <c r="E41" s="13"/>
      <c r="F41" s="44">
        <v>-88645992</v>
      </c>
      <c r="G41" s="44"/>
      <c r="H41" s="44">
        <v>-4107269893</v>
      </c>
      <c r="I41" s="91"/>
      <c r="J41" s="94">
        <v>0</v>
      </c>
      <c r="K41" s="92"/>
      <c r="L41" s="94">
        <v>0</v>
      </c>
    </row>
    <row r="42" spans="1:12" ht="18.399999999999999" customHeight="1">
      <c r="B42" s="19"/>
      <c r="C42" s="51" t="s">
        <v>307</v>
      </c>
      <c r="D42" s="145"/>
      <c r="E42" s="13"/>
      <c r="F42" s="44">
        <v>394854901</v>
      </c>
      <c r="G42" s="44"/>
      <c r="H42" s="44">
        <v>-550258654</v>
      </c>
      <c r="I42" s="91"/>
      <c r="J42" s="94">
        <v>-202260534</v>
      </c>
      <c r="K42" s="92"/>
      <c r="L42" s="94">
        <v>-12315682</v>
      </c>
    </row>
    <row r="43" spans="1:12" ht="18.399999999999999" customHeight="1">
      <c r="B43" s="19"/>
      <c r="C43" s="51" t="s">
        <v>233</v>
      </c>
      <c r="D43" s="145"/>
      <c r="E43" s="13"/>
      <c r="F43" s="44">
        <v>-364118015</v>
      </c>
      <c r="G43" s="44"/>
      <c r="H43" s="44">
        <v>-1900086027</v>
      </c>
      <c r="I43" s="91"/>
      <c r="J43" s="94">
        <v>7043414</v>
      </c>
      <c r="K43" s="92"/>
      <c r="L43" s="94">
        <v>15198191</v>
      </c>
    </row>
    <row r="44" spans="1:12" ht="18.399999999999999" customHeight="1">
      <c r="B44" s="19"/>
      <c r="C44" s="51" t="s">
        <v>234</v>
      </c>
      <c r="D44" s="145"/>
      <c r="E44" s="13"/>
      <c r="F44" s="44">
        <v>-197226832</v>
      </c>
      <c r="G44" s="44"/>
      <c r="H44" s="44">
        <v>-78238315</v>
      </c>
      <c r="I44" s="91"/>
      <c r="J44" s="94">
        <v>76709858</v>
      </c>
      <c r="K44" s="92"/>
      <c r="L44" s="94">
        <v>-1811800</v>
      </c>
    </row>
    <row r="45" spans="1:12" ht="18.399999999999999" customHeight="1">
      <c r="B45" s="19"/>
      <c r="C45" s="51" t="s">
        <v>235</v>
      </c>
      <c r="D45" s="145"/>
      <c r="E45" s="13"/>
      <c r="F45" s="44">
        <v>-334571219</v>
      </c>
      <c r="G45" s="44"/>
      <c r="H45" s="44">
        <v>-4092266354</v>
      </c>
      <c r="I45" s="91"/>
      <c r="J45" s="94">
        <v>64490817</v>
      </c>
      <c r="K45" s="92"/>
      <c r="L45" s="94">
        <v>48435462</v>
      </c>
    </row>
    <row r="46" spans="1:12" ht="18.399999999999999" customHeight="1">
      <c r="B46" s="19"/>
      <c r="C46" s="51" t="s">
        <v>308</v>
      </c>
      <c r="D46" s="145"/>
      <c r="E46" s="13"/>
      <c r="F46" s="44">
        <v>647812293</v>
      </c>
      <c r="G46" s="44"/>
      <c r="H46" s="44">
        <v>525401970</v>
      </c>
      <c r="I46" s="40"/>
      <c r="J46" s="40">
        <v>-32262459</v>
      </c>
      <c r="K46" s="40"/>
      <c r="L46" s="40">
        <v>-698765164</v>
      </c>
    </row>
    <row r="47" spans="1:12" ht="18.399999999999999" customHeight="1">
      <c r="B47" s="19"/>
      <c r="C47" s="51" t="s">
        <v>236</v>
      </c>
      <c r="D47" s="145"/>
      <c r="E47" s="13"/>
      <c r="F47" s="54">
        <v>6071534</v>
      </c>
      <c r="G47" s="44"/>
      <c r="H47" s="54">
        <v>-4537535</v>
      </c>
      <c r="I47" s="40"/>
      <c r="J47" s="47">
        <v>0</v>
      </c>
      <c r="K47" s="40"/>
      <c r="L47" s="47">
        <v>0</v>
      </c>
    </row>
    <row r="48" spans="1:12" ht="6" customHeight="1">
      <c r="A48" s="19"/>
      <c r="D48" s="145"/>
      <c r="E48" s="13"/>
      <c r="F48" s="44"/>
      <c r="G48" s="44"/>
      <c r="H48" s="44"/>
      <c r="I48" s="91"/>
      <c r="J48" s="90"/>
      <c r="K48" s="92"/>
      <c r="L48" s="90"/>
    </row>
    <row r="49" spans="1:12" ht="18.399999999999999" customHeight="1">
      <c r="A49" s="19"/>
      <c r="B49" s="15" t="s">
        <v>237</v>
      </c>
      <c r="C49" s="19"/>
      <c r="D49" s="145"/>
      <c r="E49" s="13"/>
      <c r="F49" s="94">
        <f>SUM(F35:F47)</f>
        <v>8178570746</v>
      </c>
      <c r="G49" s="44"/>
      <c r="H49" s="94">
        <f>SUM(H35:H47)</f>
        <v>-86199546</v>
      </c>
      <c r="I49" s="91"/>
      <c r="J49" s="94">
        <f>SUM(J35:J47)</f>
        <v>2867535304</v>
      </c>
      <c r="K49" s="92"/>
      <c r="L49" s="94">
        <v>3057410747</v>
      </c>
    </row>
    <row r="50" spans="1:12" ht="18.399999999999999" customHeight="1">
      <c r="A50" s="19"/>
      <c r="C50" s="19" t="s">
        <v>238</v>
      </c>
      <c r="D50" s="145"/>
      <c r="E50" s="13"/>
      <c r="F50" s="94">
        <v>-313746589</v>
      </c>
      <c r="G50" s="44"/>
      <c r="H50" s="94">
        <v>-273409771</v>
      </c>
      <c r="I50" s="91"/>
      <c r="J50" s="94">
        <v>-32909426</v>
      </c>
      <c r="K50" s="92"/>
      <c r="L50" s="94">
        <v>-217055595</v>
      </c>
    </row>
    <row r="51" spans="1:12" ht="18.399999999999999" customHeight="1">
      <c r="A51" s="19"/>
      <c r="C51" s="51" t="s">
        <v>239</v>
      </c>
      <c r="D51" s="145"/>
      <c r="E51" s="13"/>
      <c r="F51" s="54">
        <v>0</v>
      </c>
      <c r="G51" s="44"/>
      <c r="H51" s="54">
        <v>6785305</v>
      </c>
      <c r="I51" s="91"/>
      <c r="J51" s="148" t="s">
        <v>105</v>
      </c>
      <c r="K51" s="92"/>
      <c r="L51" s="148">
        <v>6785305</v>
      </c>
    </row>
    <row r="52" spans="1:12" ht="6" customHeight="1">
      <c r="A52" s="19"/>
      <c r="D52" s="145"/>
      <c r="E52" s="13"/>
      <c r="F52" s="44"/>
      <c r="G52" s="44"/>
      <c r="H52" s="44"/>
      <c r="I52" s="91"/>
      <c r="J52" s="90"/>
      <c r="K52" s="92"/>
      <c r="L52" s="90"/>
    </row>
    <row r="53" spans="1:12" ht="18.399999999999999" customHeight="1">
      <c r="B53" s="13" t="s">
        <v>240</v>
      </c>
      <c r="C53" s="19"/>
      <c r="D53" s="145"/>
      <c r="E53" s="13"/>
      <c r="F53" s="148">
        <f>SUM(F49:F51)</f>
        <v>7864824157</v>
      </c>
      <c r="G53" s="44"/>
      <c r="H53" s="148">
        <f>SUM(H49:H51)</f>
        <v>-352824012</v>
      </c>
      <c r="I53" s="91"/>
      <c r="J53" s="148">
        <f>SUM(J49:J51)</f>
        <v>2834625878</v>
      </c>
      <c r="K53" s="92"/>
      <c r="L53" s="148">
        <v>2847140457</v>
      </c>
    </row>
    <row r="54" spans="1:12" ht="19.5" customHeight="1">
      <c r="B54" s="13"/>
      <c r="C54" s="19"/>
      <c r="D54" s="145"/>
      <c r="E54" s="13"/>
      <c r="F54" s="94"/>
      <c r="G54" s="44"/>
      <c r="H54" s="94"/>
      <c r="I54" s="91"/>
      <c r="J54" s="94"/>
      <c r="K54" s="92"/>
      <c r="L54" s="94"/>
    </row>
    <row r="55" spans="1:12" ht="19.5" customHeight="1">
      <c r="B55" s="13"/>
      <c r="C55" s="19"/>
      <c r="D55" s="145"/>
      <c r="E55" s="13"/>
      <c r="F55" s="94"/>
      <c r="G55" s="44"/>
      <c r="H55" s="94"/>
      <c r="I55" s="91"/>
      <c r="J55" s="94"/>
      <c r="K55" s="92"/>
      <c r="L55" s="94"/>
    </row>
    <row r="56" spans="1:12" ht="19.5" customHeight="1">
      <c r="B56" s="13"/>
      <c r="C56" s="19"/>
      <c r="D56" s="145"/>
      <c r="E56" s="13"/>
      <c r="F56" s="94"/>
      <c r="G56" s="44"/>
      <c r="H56" s="94"/>
      <c r="I56" s="91"/>
      <c r="J56" s="94"/>
      <c r="K56" s="92"/>
      <c r="L56" s="94"/>
    </row>
    <row r="57" spans="1:12" ht="19.5" customHeight="1">
      <c r="B57" s="13"/>
      <c r="C57" s="19"/>
      <c r="D57" s="145"/>
      <c r="E57" s="13"/>
      <c r="F57" s="94"/>
      <c r="G57" s="44"/>
      <c r="H57" s="94"/>
      <c r="I57" s="91"/>
      <c r="J57" s="94"/>
      <c r="K57" s="92"/>
      <c r="L57" s="94"/>
    </row>
    <row r="58" spans="1:12" ht="21.75" customHeight="1">
      <c r="A58" s="178" t="s">
        <v>42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</row>
    <row r="59" spans="1:12" ht="21.75" customHeight="1">
      <c r="A59" s="13" t="s">
        <v>0</v>
      </c>
      <c r="B59" s="13"/>
      <c r="C59" s="13"/>
    </row>
    <row r="60" spans="1:12" ht="21.75" customHeight="1">
      <c r="A60" s="13" t="s">
        <v>241</v>
      </c>
      <c r="B60" s="13"/>
      <c r="C60" s="13"/>
    </row>
    <row r="61" spans="1:12" ht="21.75" customHeight="1">
      <c r="A61" s="20" t="s">
        <v>97</v>
      </c>
      <c r="B61" s="20"/>
      <c r="C61" s="20"/>
      <c r="D61" s="144"/>
      <c r="E61" s="22"/>
      <c r="F61" s="23"/>
      <c r="G61" s="24"/>
      <c r="H61" s="23"/>
      <c r="I61" s="25"/>
      <c r="J61" s="23"/>
      <c r="K61" s="24"/>
      <c r="L61" s="23"/>
    </row>
    <row r="62" spans="1:12" ht="16.5" customHeight="1"/>
    <row r="63" spans="1:12" ht="18.399999999999999" customHeight="1">
      <c r="F63" s="177" t="s">
        <v>3</v>
      </c>
      <c r="G63" s="177"/>
      <c r="H63" s="177"/>
      <c r="I63" s="27"/>
      <c r="J63" s="177" t="s">
        <v>4</v>
      </c>
      <c r="K63" s="177"/>
      <c r="L63" s="177"/>
    </row>
    <row r="64" spans="1:12" ht="18.399999999999999" customHeight="1">
      <c r="D64" s="149"/>
      <c r="E64" s="13"/>
      <c r="F64" s="27" t="s">
        <v>5</v>
      </c>
      <c r="G64" s="28"/>
      <c r="H64" s="27" t="s">
        <v>6</v>
      </c>
      <c r="I64" s="29"/>
      <c r="J64" s="27" t="s">
        <v>5</v>
      </c>
      <c r="K64" s="28"/>
      <c r="L64" s="27" t="s">
        <v>6</v>
      </c>
    </row>
    <row r="65" spans="1:12" ht="18.399999999999999" customHeight="1">
      <c r="D65" s="146" t="s">
        <v>7</v>
      </c>
      <c r="E65" s="13"/>
      <c r="F65" s="31" t="s">
        <v>8</v>
      </c>
      <c r="G65" s="32"/>
      <c r="H65" s="31" t="s">
        <v>8</v>
      </c>
      <c r="I65" s="33"/>
      <c r="J65" s="31" t="s">
        <v>8</v>
      </c>
      <c r="K65" s="32"/>
      <c r="L65" s="31" t="s">
        <v>8</v>
      </c>
    </row>
    <row r="66" spans="1:12" ht="18.399999999999999" customHeight="1">
      <c r="A66" s="13" t="s">
        <v>242</v>
      </c>
      <c r="D66" s="149"/>
      <c r="E66" s="13"/>
      <c r="F66" s="150"/>
      <c r="G66" s="32"/>
      <c r="H66" s="150"/>
      <c r="I66" s="33"/>
      <c r="J66" s="150"/>
      <c r="K66" s="32"/>
      <c r="L66" s="150"/>
    </row>
    <row r="67" spans="1:12" ht="18.399999999999999" customHeight="1">
      <c r="A67" s="15" t="s">
        <v>12</v>
      </c>
      <c r="B67" s="19"/>
      <c r="D67" s="149"/>
      <c r="E67" s="13"/>
      <c r="F67" s="44">
        <v>-374353098</v>
      </c>
      <c r="G67" s="44"/>
      <c r="H67" s="44">
        <v>1809910</v>
      </c>
      <c r="I67" s="91"/>
      <c r="J67" s="94">
        <v>-253727396</v>
      </c>
      <c r="K67" s="92"/>
      <c r="L67" s="94">
        <v>0</v>
      </c>
    </row>
    <row r="68" spans="1:12" ht="18.399999999999999" customHeight="1">
      <c r="A68" s="15" t="s">
        <v>243</v>
      </c>
      <c r="B68" s="19"/>
      <c r="D68" s="14"/>
      <c r="E68" s="13"/>
      <c r="F68" s="44">
        <v>0</v>
      </c>
      <c r="G68" s="44"/>
      <c r="H68" s="44">
        <v>-3500000000</v>
      </c>
      <c r="I68" s="91"/>
      <c r="J68" s="94">
        <v>0</v>
      </c>
      <c r="K68" s="92"/>
      <c r="L68" s="94">
        <v>-3500000000</v>
      </c>
    </row>
    <row r="69" spans="1:12" ht="18.399999999999999" customHeight="1">
      <c r="A69" s="15" t="s">
        <v>244</v>
      </c>
      <c r="B69" s="19"/>
      <c r="D69" s="149"/>
      <c r="E69" s="13"/>
      <c r="F69" s="44"/>
      <c r="G69" s="44"/>
      <c r="H69" s="44"/>
      <c r="I69" s="91"/>
      <c r="J69" s="94"/>
      <c r="K69" s="92"/>
      <c r="L69" s="94"/>
    </row>
    <row r="70" spans="1:12" ht="18.399999999999999" customHeight="1">
      <c r="A70" s="19"/>
      <c r="B70" s="19" t="s">
        <v>245</v>
      </c>
      <c r="D70" s="43">
        <v>42.5</v>
      </c>
      <c r="E70" s="13"/>
      <c r="F70" s="44">
        <v>0</v>
      </c>
      <c r="G70" s="44"/>
      <c r="H70" s="44">
        <v>49600000</v>
      </c>
      <c r="I70" s="91"/>
      <c r="J70" s="94">
        <v>2571600000</v>
      </c>
      <c r="K70" s="92"/>
      <c r="L70" s="94">
        <v>6430300000</v>
      </c>
    </row>
    <row r="71" spans="1:12" ht="18.399999999999999" customHeight="1">
      <c r="A71" s="15" t="s">
        <v>332</v>
      </c>
      <c r="B71" s="19"/>
      <c r="D71" s="43">
        <v>42.5</v>
      </c>
      <c r="E71" s="13"/>
      <c r="F71" s="44">
        <v>0</v>
      </c>
      <c r="G71" s="44"/>
      <c r="H71" s="44">
        <v>0</v>
      </c>
      <c r="I71" s="91"/>
      <c r="J71" s="94">
        <v>-5032528093</v>
      </c>
      <c r="K71" s="92"/>
      <c r="L71" s="94">
        <v>-10083411084</v>
      </c>
    </row>
    <row r="72" spans="1:12" ht="18.399999999999999" customHeight="1">
      <c r="A72" s="15" t="s">
        <v>246</v>
      </c>
      <c r="B72" s="19"/>
      <c r="D72" s="43">
        <v>42.5</v>
      </c>
      <c r="E72" s="13"/>
      <c r="F72" s="44">
        <v>0</v>
      </c>
      <c r="G72" s="44"/>
      <c r="H72" s="44">
        <v>0</v>
      </c>
      <c r="I72" s="91"/>
      <c r="J72" s="94">
        <v>2780570650</v>
      </c>
      <c r="K72" s="92"/>
      <c r="L72" s="94">
        <v>2884000000</v>
      </c>
    </row>
    <row r="73" spans="1:12" ht="18.399999999999999" customHeight="1">
      <c r="A73" s="15" t="s">
        <v>247</v>
      </c>
      <c r="B73" s="19"/>
      <c r="D73" s="43">
        <v>42.5</v>
      </c>
      <c r="E73" s="13"/>
      <c r="F73" s="44">
        <v>0</v>
      </c>
      <c r="G73" s="44"/>
      <c r="H73" s="44">
        <v>0</v>
      </c>
      <c r="I73" s="91"/>
      <c r="J73" s="94">
        <v>-1976800000</v>
      </c>
      <c r="K73" s="92"/>
      <c r="L73" s="94">
        <v>-9734245000</v>
      </c>
    </row>
    <row r="74" spans="1:12" ht="18.399999999999999" customHeight="1">
      <c r="A74" s="15" t="s">
        <v>248</v>
      </c>
      <c r="B74" s="19"/>
      <c r="D74" s="14"/>
      <c r="E74" s="13"/>
      <c r="F74" s="44">
        <v>0</v>
      </c>
      <c r="G74" s="44"/>
      <c r="H74" s="44">
        <v>0</v>
      </c>
      <c r="I74" s="91"/>
      <c r="J74" s="94">
        <v>0</v>
      </c>
      <c r="K74" s="92"/>
      <c r="L74" s="94">
        <v>-1407679443</v>
      </c>
    </row>
    <row r="75" spans="1:12" ht="18.399999999999999" customHeight="1">
      <c r="A75" s="15" t="s">
        <v>311</v>
      </c>
      <c r="B75" s="19"/>
      <c r="D75" s="14"/>
      <c r="E75" s="13"/>
      <c r="F75" s="44"/>
      <c r="G75" s="44"/>
      <c r="H75" s="44"/>
      <c r="I75" s="91"/>
      <c r="J75" s="94"/>
      <c r="K75" s="92"/>
      <c r="L75" s="94"/>
    </row>
    <row r="76" spans="1:12" ht="18.399999999999999" customHeight="1">
      <c r="B76" s="19" t="s">
        <v>312</v>
      </c>
      <c r="D76" s="14"/>
      <c r="E76" s="13"/>
      <c r="F76" s="44">
        <v>-123850000</v>
      </c>
      <c r="G76" s="44"/>
      <c r="H76" s="44">
        <v>0</v>
      </c>
      <c r="I76" s="91"/>
      <c r="J76" s="94">
        <v>0</v>
      </c>
      <c r="K76" s="92"/>
      <c r="L76" s="94">
        <v>0</v>
      </c>
    </row>
    <row r="77" spans="1:12" ht="18.399999999999999" customHeight="1">
      <c r="A77" s="15" t="s">
        <v>249</v>
      </c>
      <c r="B77" s="19"/>
      <c r="D77" s="43">
        <v>19.100000000000001</v>
      </c>
      <c r="E77" s="13"/>
      <c r="F77" s="44">
        <v>0</v>
      </c>
      <c r="G77" s="44"/>
      <c r="H77" s="44">
        <v>0</v>
      </c>
      <c r="I77" s="91"/>
      <c r="J77" s="94">
        <v>-124000000</v>
      </c>
      <c r="K77" s="92"/>
      <c r="L77" s="94">
        <v>-2949100000</v>
      </c>
    </row>
    <row r="78" spans="1:12" ht="18.399999999999999" customHeight="1">
      <c r="A78" s="15" t="s">
        <v>250</v>
      </c>
      <c r="B78" s="19"/>
      <c r="D78" s="43">
        <v>19.100000000000001</v>
      </c>
      <c r="E78" s="13"/>
      <c r="F78" s="44">
        <v>-407609913</v>
      </c>
      <c r="G78" s="44"/>
      <c r="H78" s="44">
        <v>-100000</v>
      </c>
      <c r="I78" s="91"/>
      <c r="J78" s="94">
        <v>0</v>
      </c>
      <c r="K78" s="92"/>
      <c r="L78" s="94">
        <v>0</v>
      </c>
    </row>
    <row r="79" spans="1:12" ht="18.399999999999999" customHeight="1">
      <c r="A79" s="15" t="s">
        <v>251</v>
      </c>
      <c r="B79" s="19"/>
      <c r="D79" s="43">
        <v>19.100000000000001</v>
      </c>
      <c r="E79" s="13"/>
      <c r="F79" s="44">
        <v>-122997750</v>
      </c>
      <c r="G79" s="44"/>
      <c r="H79" s="44">
        <v>-39429610</v>
      </c>
      <c r="I79" s="91"/>
      <c r="J79" s="44">
        <v>-122997750</v>
      </c>
      <c r="K79" s="92"/>
      <c r="L79" s="44">
        <v>-25000000</v>
      </c>
    </row>
    <row r="80" spans="1:12" ht="18.399999999999999" customHeight="1">
      <c r="A80" s="15" t="s">
        <v>313</v>
      </c>
      <c r="B80" s="19"/>
      <c r="D80" s="43">
        <v>19.100000000000001</v>
      </c>
      <c r="E80" s="13"/>
      <c r="F80" s="44">
        <v>132507829</v>
      </c>
      <c r="G80" s="44"/>
      <c r="H80" s="44">
        <v>0</v>
      </c>
      <c r="I80" s="91"/>
      <c r="J80" s="44">
        <v>0</v>
      </c>
      <c r="K80" s="92"/>
      <c r="L80" s="44">
        <v>0</v>
      </c>
    </row>
    <row r="81" spans="1:12" ht="18.399999999999999" customHeight="1">
      <c r="A81" s="15" t="s">
        <v>314</v>
      </c>
      <c r="B81" s="19"/>
      <c r="D81" s="43" t="s">
        <v>330</v>
      </c>
      <c r="E81" s="13"/>
      <c r="F81" s="44">
        <v>21841133</v>
      </c>
      <c r="G81" s="44"/>
      <c r="H81" s="44">
        <v>0</v>
      </c>
      <c r="I81" s="91"/>
      <c r="J81" s="44">
        <v>20000000</v>
      </c>
      <c r="K81" s="92"/>
      <c r="L81" s="44">
        <v>0</v>
      </c>
    </row>
    <row r="82" spans="1:12" ht="18.399999999999999" customHeight="1">
      <c r="A82" s="15" t="s">
        <v>252</v>
      </c>
      <c r="B82" s="19"/>
      <c r="E82" s="13"/>
      <c r="F82" s="44">
        <v>-1075678387</v>
      </c>
      <c r="G82" s="44"/>
      <c r="H82" s="44">
        <v>-4808807811</v>
      </c>
      <c r="I82" s="91"/>
      <c r="J82" s="94">
        <v>-35195459</v>
      </c>
      <c r="K82" s="92"/>
      <c r="L82" s="94">
        <v>-466422990</v>
      </c>
    </row>
    <row r="83" spans="1:12" ht="18.399999999999999" customHeight="1">
      <c r="A83" s="15" t="s">
        <v>253</v>
      </c>
      <c r="B83" s="19"/>
      <c r="D83" s="14">
        <v>31</v>
      </c>
      <c r="E83" s="13"/>
      <c r="F83" s="44">
        <v>0</v>
      </c>
      <c r="G83" s="44"/>
      <c r="H83" s="44">
        <v>-22100</v>
      </c>
      <c r="I83" s="91"/>
      <c r="J83" s="94">
        <v>0</v>
      </c>
      <c r="K83" s="92"/>
      <c r="L83" s="94">
        <v>0</v>
      </c>
    </row>
    <row r="84" spans="1:12" ht="18.399999999999999" customHeight="1">
      <c r="A84" s="15" t="s">
        <v>254</v>
      </c>
      <c r="B84" s="19"/>
      <c r="E84" s="13"/>
      <c r="F84" s="44">
        <v>165188396</v>
      </c>
      <c r="G84" s="44"/>
      <c r="H84" s="44">
        <v>171859836</v>
      </c>
      <c r="I84" s="91"/>
      <c r="J84" s="94">
        <v>130553682</v>
      </c>
      <c r="K84" s="92"/>
      <c r="L84" s="94">
        <v>243418260</v>
      </c>
    </row>
    <row r="85" spans="1:12" ht="18.399999999999999" customHeight="1">
      <c r="A85" s="15" t="s">
        <v>255</v>
      </c>
      <c r="B85" s="19"/>
      <c r="D85" s="14"/>
      <c r="E85" s="13"/>
      <c r="F85" s="44">
        <v>-286997335</v>
      </c>
      <c r="G85" s="44"/>
      <c r="H85" s="44">
        <v>-23038631</v>
      </c>
      <c r="I85" s="91"/>
      <c r="J85" s="94">
        <v>-6589141</v>
      </c>
      <c r="K85" s="92"/>
      <c r="L85" s="94">
        <v>-2934569</v>
      </c>
    </row>
    <row r="86" spans="1:12" ht="18.399999999999999" customHeight="1">
      <c r="A86" s="15" t="s">
        <v>256</v>
      </c>
      <c r="B86" s="19"/>
      <c r="D86" s="43">
        <v>42.7</v>
      </c>
      <c r="E86" s="13"/>
      <c r="F86" s="44">
        <v>0</v>
      </c>
      <c r="G86" s="44"/>
      <c r="H86" s="44">
        <v>0</v>
      </c>
      <c r="I86" s="91"/>
      <c r="J86" s="94">
        <v>0</v>
      </c>
      <c r="K86" s="92"/>
      <c r="L86" s="94">
        <v>8488393</v>
      </c>
    </row>
    <row r="87" spans="1:12" ht="18.399999999999999" customHeight="1">
      <c r="A87" s="15" t="s">
        <v>257</v>
      </c>
      <c r="B87" s="19"/>
      <c r="D87" s="14"/>
      <c r="E87" s="13"/>
      <c r="F87" s="44">
        <v>538537</v>
      </c>
      <c r="G87" s="44"/>
      <c r="H87" s="44">
        <v>0</v>
      </c>
      <c r="I87" s="91"/>
      <c r="J87" s="94">
        <v>1836262527</v>
      </c>
      <c r="K87" s="92"/>
      <c r="L87" s="94">
        <v>11971893165</v>
      </c>
    </row>
    <row r="88" spans="1:12" ht="18.399999999999999" customHeight="1">
      <c r="A88" s="15" t="s">
        <v>258</v>
      </c>
      <c r="B88" s="19"/>
      <c r="E88" s="13"/>
      <c r="F88" s="44">
        <v>366446746</v>
      </c>
      <c r="G88" s="44"/>
      <c r="H88" s="44">
        <v>44539388</v>
      </c>
      <c r="I88" s="91"/>
      <c r="J88" s="94">
        <v>809935975</v>
      </c>
      <c r="K88" s="92"/>
      <c r="L88" s="94">
        <v>491078179</v>
      </c>
    </row>
    <row r="89" spans="1:12" ht="18.399999999999999" customHeight="1">
      <c r="A89" s="15" t="s">
        <v>259</v>
      </c>
      <c r="B89" s="19"/>
      <c r="E89" s="13"/>
      <c r="F89" s="44">
        <v>33327000</v>
      </c>
      <c r="G89" s="44"/>
      <c r="H89" s="44">
        <v>82310000</v>
      </c>
      <c r="I89" s="91"/>
      <c r="J89" s="94">
        <v>3327000</v>
      </c>
      <c r="K89" s="92"/>
      <c r="L89" s="94">
        <v>2310000</v>
      </c>
    </row>
    <row r="90" spans="1:12" ht="18.399999999999999" customHeight="1">
      <c r="A90" s="15" t="s">
        <v>260</v>
      </c>
      <c r="B90" s="19"/>
      <c r="D90" s="14"/>
      <c r="E90" s="13"/>
      <c r="F90" s="54">
        <v>0</v>
      </c>
      <c r="G90" s="44"/>
      <c r="H90" s="54">
        <v>-9410926</v>
      </c>
      <c r="I90" s="91"/>
      <c r="J90" s="148">
        <v>0</v>
      </c>
      <c r="K90" s="92"/>
      <c r="L90" s="148">
        <v>0</v>
      </c>
    </row>
    <row r="91" spans="1:12" ht="6" customHeight="1"/>
    <row r="92" spans="1:12" ht="18.399999999999999" customHeight="1">
      <c r="A92" s="13" t="s">
        <v>309</v>
      </c>
      <c r="C92" s="19"/>
      <c r="E92" s="13"/>
      <c r="F92" s="148">
        <f>SUM(F67:F90)</f>
        <v>-1671636842</v>
      </c>
      <c r="G92" s="44"/>
      <c r="H92" s="148">
        <f>SUM(H67:H90)</f>
        <v>-8030689944</v>
      </c>
      <c r="I92" s="91"/>
      <c r="J92" s="148">
        <f>SUM(J67:J90)</f>
        <v>600411995</v>
      </c>
      <c r="K92" s="92"/>
      <c r="L92" s="148">
        <v>-6137305089</v>
      </c>
    </row>
    <row r="93" spans="1:12" ht="15" customHeight="1">
      <c r="E93" s="13"/>
      <c r="F93" s="44"/>
      <c r="G93" s="44"/>
      <c r="H93" s="44"/>
      <c r="I93" s="91"/>
      <c r="J93" s="90"/>
      <c r="K93" s="92"/>
      <c r="L93" s="90"/>
    </row>
    <row r="94" spans="1:12" ht="18.399999999999999" customHeight="1">
      <c r="A94" s="13" t="s">
        <v>261</v>
      </c>
      <c r="E94" s="13"/>
      <c r="F94" s="44"/>
      <c r="G94" s="44"/>
      <c r="H94" s="44"/>
      <c r="I94" s="91"/>
      <c r="J94" s="90"/>
      <c r="K94" s="92"/>
      <c r="L94" s="90"/>
    </row>
    <row r="95" spans="1:12" ht="18.399999999999999" customHeight="1">
      <c r="A95" s="15" t="s">
        <v>262</v>
      </c>
      <c r="D95" s="14">
        <v>27</v>
      </c>
      <c r="E95" s="13"/>
      <c r="F95" s="44">
        <v>11362138735</v>
      </c>
      <c r="G95" s="44"/>
      <c r="H95" s="44">
        <v>34687029014</v>
      </c>
      <c r="I95" s="151"/>
      <c r="J95" s="94">
        <v>5971652830</v>
      </c>
      <c r="K95" s="152"/>
      <c r="L95" s="94">
        <v>22938303585</v>
      </c>
    </row>
    <row r="96" spans="1:12" ht="18.399999999999999" customHeight="1">
      <c r="A96" s="15" t="s">
        <v>263</v>
      </c>
      <c r="B96" s="19"/>
      <c r="D96" s="14">
        <v>27</v>
      </c>
      <c r="E96" s="13"/>
      <c r="F96" s="44">
        <v>-10834693325</v>
      </c>
      <c r="G96" s="44"/>
      <c r="H96" s="44">
        <v>-37307067895</v>
      </c>
      <c r="I96" s="91"/>
      <c r="J96" s="94">
        <v>-5803755674</v>
      </c>
      <c r="K96" s="92"/>
      <c r="L96" s="94">
        <v>-26741565451</v>
      </c>
    </row>
    <row r="97" spans="1:12" ht="18.399999999999999" customHeight="1">
      <c r="A97" s="15" t="s">
        <v>264</v>
      </c>
      <c r="B97" s="19"/>
      <c r="D97" s="43">
        <v>29.1</v>
      </c>
      <c r="E97" s="13"/>
      <c r="F97" s="44">
        <v>2459189283</v>
      </c>
      <c r="G97" s="44"/>
      <c r="H97" s="44">
        <v>8757607663</v>
      </c>
      <c r="I97" s="91"/>
      <c r="J97" s="94">
        <v>2164399298</v>
      </c>
      <c r="K97" s="92"/>
      <c r="L97" s="94">
        <v>7244256508</v>
      </c>
    </row>
    <row r="98" spans="1:12" ht="18.399999999999999" customHeight="1">
      <c r="A98" s="15" t="s">
        <v>265</v>
      </c>
      <c r="B98" s="19"/>
      <c r="D98" s="43">
        <v>29.1</v>
      </c>
      <c r="E98" s="13"/>
      <c r="F98" s="44">
        <v>-7754814460</v>
      </c>
      <c r="G98" s="44"/>
      <c r="H98" s="44">
        <v>-10323549762</v>
      </c>
      <c r="I98" s="91"/>
      <c r="J98" s="94">
        <v>-4416603169</v>
      </c>
      <c r="K98" s="92"/>
      <c r="L98" s="94">
        <v>-5874195235</v>
      </c>
    </row>
    <row r="99" spans="1:12" ht="18.399999999999999" customHeight="1">
      <c r="A99" s="51" t="s">
        <v>266</v>
      </c>
      <c r="B99" s="19"/>
      <c r="D99" s="43">
        <v>29.1</v>
      </c>
      <c r="E99" s="13"/>
      <c r="F99" s="44">
        <v>-55475923</v>
      </c>
      <c r="G99" s="44"/>
      <c r="H99" s="44">
        <v>-60383066</v>
      </c>
      <c r="I99" s="91"/>
      <c r="J99" s="94">
        <v>-32400855</v>
      </c>
      <c r="K99" s="92"/>
      <c r="L99" s="94">
        <v>-36360427</v>
      </c>
    </row>
    <row r="100" spans="1:12" ht="18.399999999999999" customHeight="1">
      <c r="A100" s="15" t="s">
        <v>267</v>
      </c>
      <c r="B100" s="19"/>
      <c r="D100" s="43">
        <v>42.6</v>
      </c>
      <c r="E100" s="13"/>
      <c r="F100" s="44">
        <v>900000000</v>
      </c>
      <c r="G100" s="44"/>
      <c r="H100" s="44">
        <v>50000000</v>
      </c>
      <c r="I100" s="91"/>
      <c r="J100" s="94">
        <v>2536436112</v>
      </c>
      <c r="K100" s="92"/>
      <c r="L100" s="94">
        <v>170000000</v>
      </c>
    </row>
    <row r="101" spans="1:12" ht="18.399999999999999" customHeight="1">
      <c r="A101" s="15" t="s">
        <v>268</v>
      </c>
      <c r="B101" s="19"/>
      <c r="E101" s="13"/>
      <c r="F101" s="44">
        <v>-435000000</v>
      </c>
      <c r="G101" s="44"/>
      <c r="H101" s="44">
        <v>-33725953</v>
      </c>
      <c r="I101" s="91"/>
      <c r="J101" s="94">
        <v>-1261529500</v>
      </c>
      <c r="K101" s="92"/>
      <c r="L101" s="94">
        <v>-4046700000</v>
      </c>
    </row>
    <row r="102" spans="1:12" ht="18.399999999999999" customHeight="1">
      <c r="A102" s="15" t="s">
        <v>333</v>
      </c>
      <c r="B102" s="19"/>
      <c r="E102" s="13"/>
      <c r="F102" s="44">
        <v>0</v>
      </c>
      <c r="G102" s="44"/>
      <c r="H102" s="44">
        <v>0</v>
      </c>
      <c r="I102" s="91"/>
      <c r="J102" s="94">
        <v>-155000000</v>
      </c>
      <c r="K102" s="92"/>
      <c r="L102" s="94">
        <v>0</v>
      </c>
    </row>
    <row r="103" spans="1:12" ht="18.399999999999999" customHeight="1">
      <c r="A103" s="15" t="s">
        <v>269</v>
      </c>
      <c r="B103" s="19"/>
      <c r="D103" s="14"/>
      <c r="E103" s="13"/>
      <c r="F103" s="44">
        <v>-149703587</v>
      </c>
      <c r="G103" s="44"/>
      <c r="H103" s="44">
        <v>-124905800</v>
      </c>
      <c r="I103" s="91"/>
      <c r="J103" s="94">
        <v>-36314825</v>
      </c>
      <c r="K103" s="92"/>
      <c r="L103" s="94">
        <v>-11091554</v>
      </c>
    </row>
    <row r="104" spans="1:12" ht="18.399999999999999" customHeight="1">
      <c r="A104" s="15" t="s">
        <v>270</v>
      </c>
      <c r="B104" s="19"/>
      <c r="D104" s="14">
        <v>30</v>
      </c>
      <c r="E104" s="13"/>
      <c r="F104" s="44">
        <v>0</v>
      </c>
      <c r="G104" s="44"/>
      <c r="H104" s="44">
        <v>16866000000</v>
      </c>
      <c r="I104" s="91"/>
      <c r="J104" s="94">
        <v>0</v>
      </c>
      <c r="K104" s="92"/>
      <c r="L104" s="94">
        <v>16866000000</v>
      </c>
    </row>
    <row r="105" spans="1:12" ht="18.399999999999999" customHeight="1">
      <c r="A105" s="15" t="s">
        <v>271</v>
      </c>
      <c r="B105" s="19"/>
      <c r="D105" s="14">
        <v>30</v>
      </c>
      <c r="E105" s="13"/>
      <c r="F105" s="94">
        <v>0</v>
      </c>
      <c r="G105" s="44"/>
      <c r="H105" s="94">
        <v>-1000000000</v>
      </c>
      <c r="I105" s="91"/>
      <c r="J105" s="94">
        <v>0</v>
      </c>
      <c r="K105" s="92"/>
      <c r="L105" s="94">
        <v>-1000000000</v>
      </c>
    </row>
    <row r="106" spans="1:12" ht="18.399999999999999" customHeight="1">
      <c r="A106" s="15" t="s">
        <v>272</v>
      </c>
      <c r="B106" s="19"/>
      <c r="D106" s="14">
        <v>30</v>
      </c>
      <c r="E106" s="13"/>
      <c r="F106" s="44">
        <v>0</v>
      </c>
      <c r="G106" s="44"/>
      <c r="H106" s="44">
        <v>-17775025</v>
      </c>
      <c r="I106" s="91"/>
      <c r="J106" s="94">
        <v>0</v>
      </c>
      <c r="K106" s="92"/>
      <c r="L106" s="94">
        <v>-17775025</v>
      </c>
    </row>
    <row r="107" spans="1:12" ht="18.399999999999999" customHeight="1">
      <c r="A107" s="15" t="s">
        <v>273</v>
      </c>
      <c r="B107" s="19"/>
      <c r="E107" s="13"/>
      <c r="F107" s="44">
        <v>0</v>
      </c>
      <c r="G107" s="44"/>
      <c r="H107" s="44">
        <v>40500030</v>
      </c>
      <c r="I107" s="91"/>
      <c r="J107" s="94">
        <v>0</v>
      </c>
      <c r="K107" s="92"/>
      <c r="L107" s="94">
        <v>0</v>
      </c>
    </row>
    <row r="108" spans="1:12" ht="18.399999999999999" customHeight="1">
      <c r="A108" s="15" t="s">
        <v>274</v>
      </c>
      <c r="B108" s="19"/>
      <c r="E108" s="13"/>
      <c r="F108" s="44">
        <v>-1113850896</v>
      </c>
      <c r="G108" s="44"/>
      <c r="H108" s="44">
        <v>-1119082558</v>
      </c>
      <c r="I108" s="91"/>
      <c r="J108" s="94">
        <v>-1113850896</v>
      </c>
      <c r="K108" s="92"/>
      <c r="L108" s="94">
        <v>-6425501465</v>
      </c>
    </row>
    <row r="109" spans="1:12" ht="18.399999999999999" customHeight="1">
      <c r="A109" s="15" t="s">
        <v>275</v>
      </c>
      <c r="B109" s="19"/>
      <c r="D109" s="14"/>
      <c r="E109" s="13"/>
      <c r="F109" s="44"/>
      <c r="G109" s="44"/>
      <c r="H109" s="44"/>
      <c r="I109" s="91"/>
      <c r="J109" s="94"/>
      <c r="K109" s="92"/>
      <c r="L109" s="94"/>
    </row>
    <row r="110" spans="1:12" ht="18.399999999999999" customHeight="1">
      <c r="B110" s="19" t="s">
        <v>276</v>
      </c>
      <c r="D110" s="14"/>
      <c r="E110" s="13"/>
      <c r="F110" s="44">
        <v>0</v>
      </c>
      <c r="G110" s="44"/>
      <c r="H110" s="44">
        <v>0</v>
      </c>
      <c r="I110" s="91"/>
      <c r="J110" s="94">
        <v>0</v>
      </c>
      <c r="K110" s="92"/>
      <c r="L110" s="94">
        <v>2300000000</v>
      </c>
    </row>
    <row r="111" spans="1:12" ht="18.399999999999999" customHeight="1">
      <c r="A111" s="15" t="s">
        <v>277</v>
      </c>
      <c r="B111" s="19"/>
      <c r="D111" s="14"/>
      <c r="E111" s="13"/>
      <c r="F111" s="44">
        <v>-78974850</v>
      </c>
      <c r="G111" s="44"/>
      <c r="H111" s="44">
        <v>-655001175</v>
      </c>
      <c r="I111" s="91"/>
      <c r="J111" s="94">
        <v>-78974850</v>
      </c>
      <c r="K111" s="92"/>
      <c r="L111" s="94">
        <v>-655001175</v>
      </c>
    </row>
    <row r="112" spans="1:12" ht="18.399999999999999" customHeight="1">
      <c r="A112" s="15" t="s">
        <v>278</v>
      </c>
      <c r="B112" s="19"/>
      <c r="E112" s="13"/>
      <c r="F112" s="54">
        <v>-2583464931</v>
      </c>
      <c r="G112" s="44"/>
      <c r="H112" s="54">
        <v>-2167461488</v>
      </c>
      <c r="I112" s="91"/>
      <c r="J112" s="148">
        <v>-1765202236</v>
      </c>
      <c r="K112" s="92"/>
      <c r="L112" s="148">
        <v>-1083950721</v>
      </c>
    </row>
    <row r="113" spans="1:12" ht="6" customHeight="1">
      <c r="E113" s="13"/>
      <c r="F113" s="44"/>
      <c r="G113" s="44"/>
      <c r="H113" s="44"/>
      <c r="I113" s="91"/>
      <c r="J113" s="94"/>
      <c r="K113" s="92"/>
      <c r="L113" s="94"/>
    </row>
    <row r="114" spans="1:12" ht="18.399999999999999" customHeight="1">
      <c r="A114" s="13" t="s">
        <v>310</v>
      </c>
      <c r="C114" s="19"/>
      <c r="E114" s="13"/>
      <c r="F114" s="148">
        <f>SUM(F95:F112)</f>
        <v>-8284649954</v>
      </c>
      <c r="G114" s="44"/>
      <c r="H114" s="148">
        <f>SUM(H95:H112)</f>
        <v>7592183985</v>
      </c>
      <c r="I114" s="91"/>
      <c r="J114" s="148">
        <f>SUM(J95:J112)</f>
        <v>-3991143765</v>
      </c>
      <c r="K114" s="92"/>
      <c r="L114" s="148">
        <v>3626419040</v>
      </c>
    </row>
    <row r="115" spans="1:12" ht="3" customHeight="1">
      <c r="A115" s="13"/>
      <c r="C115" s="19"/>
      <c r="E115" s="13"/>
      <c r="F115" s="94"/>
      <c r="G115" s="44"/>
      <c r="H115" s="94"/>
      <c r="I115" s="91"/>
      <c r="J115" s="94"/>
      <c r="K115" s="92"/>
      <c r="L115" s="94"/>
    </row>
    <row r="116" spans="1:12" ht="21.75" customHeight="1">
      <c r="A116" s="22" t="s">
        <v>42</v>
      </c>
      <c r="B116" s="22"/>
      <c r="C116" s="22"/>
      <c r="D116" s="144"/>
      <c r="E116" s="20"/>
      <c r="F116" s="153"/>
      <c r="G116" s="154"/>
      <c r="H116" s="153"/>
      <c r="I116" s="155"/>
      <c r="J116" s="153"/>
      <c r="K116" s="154"/>
      <c r="L116" s="153"/>
    </row>
    <row r="117" spans="1:12" ht="21.75" customHeight="1">
      <c r="A117" s="13" t="s">
        <v>0</v>
      </c>
      <c r="B117" s="13"/>
      <c r="C117" s="13"/>
    </row>
    <row r="118" spans="1:12" ht="21.75" customHeight="1">
      <c r="A118" s="13" t="s">
        <v>241</v>
      </c>
      <c r="B118" s="13"/>
      <c r="C118" s="13"/>
    </row>
    <row r="119" spans="1:12" ht="21.75" customHeight="1">
      <c r="A119" s="20" t="s">
        <v>97</v>
      </c>
      <c r="B119" s="20"/>
      <c r="C119" s="20"/>
      <c r="D119" s="144"/>
      <c r="E119" s="22"/>
      <c r="F119" s="23"/>
      <c r="G119" s="24"/>
      <c r="H119" s="23"/>
      <c r="I119" s="25"/>
      <c r="J119" s="23"/>
      <c r="K119" s="24"/>
      <c r="L119" s="23"/>
    </row>
    <row r="121" spans="1:12" ht="21.75" customHeight="1">
      <c r="F121" s="177" t="s">
        <v>3</v>
      </c>
      <c r="G121" s="177"/>
      <c r="H121" s="177"/>
      <c r="I121" s="27"/>
      <c r="J121" s="177" t="s">
        <v>4</v>
      </c>
      <c r="K121" s="177"/>
      <c r="L121" s="177"/>
    </row>
    <row r="122" spans="1:12" ht="21.75" customHeight="1">
      <c r="D122" s="149"/>
      <c r="E122" s="13"/>
      <c r="F122" s="27" t="s">
        <v>5</v>
      </c>
      <c r="G122" s="28"/>
      <c r="H122" s="27" t="s">
        <v>6</v>
      </c>
      <c r="I122" s="29"/>
      <c r="J122" s="27" t="s">
        <v>5</v>
      </c>
      <c r="K122" s="28"/>
      <c r="L122" s="27" t="s">
        <v>6</v>
      </c>
    </row>
    <row r="123" spans="1:12" ht="21.75" customHeight="1">
      <c r="D123" s="146" t="s">
        <v>7</v>
      </c>
      <c r="E123" s="13"/>
      <c r="F123" s="31" t="s">
        <v>8</v>
      </c>
      <c r="G123" s="32"/>
      <c r="H123" s="31" t="s">
        <v>8</v>
      </c>
      <c r="I123" s="33"/>
      <c r="J123" s="31" t="s">
        <v>8</v>
      </c>
      <c r="K123" s="32"/>
      <c r="L123" s="31" t="s">
        <v>8</v>
      </c>
    </row>
    <row r="124" spans="1:12" ht="21.75" customHeight="1">
      <c r="E124" s="13"/>
      <c r="F124" s="156"/>
      <c r="G124" s="157"/>
      <c r="H124" s="156"/>
      <c r="I124" s="158"/>
      <c r="J124" s="156"/>
      <c r="K124" s="157"/>
      <c r="L124" s="156"/>
    </row>
    <row r="125" spans="1:12" ht="21.75" customHeight="1">
      <c r="A125" s="13" t="s">
        <v>279</v>
      </c>
      <c r="E125" s="13"/>
      <c r="F125" s="94">
        <f>SUM(F53,F92,F114)</f>
        <v>-2091462639</v>
      </c>
      <c r="G125" s="44"/>
      <c r="H125" s="94">
        <f>SUM(H53,H92,H114)</f>
        <v>-791329971</v>
      </c>
      <c r="I125" s="151"/>
      <c r="J125" s="94">
        <f>SUM(J53,J92,J114)</f>
        <v>-556105892</v>
      </c>
      <c r="K125" s="152"/>
      <c r="L125" s="94">
        <v>336254408</v>
      </c>
    </row>
    <row r="126" spans="1:12" ht="21.75" customHeight="1">
      <c r="A126" s="15" t="s">
        <v>280</v>
      </c>
      <c r="E126" s="13"/>
      <c r="F126" s="44">
        <v>2463729095</v>
      </c>
      <c r="G126" s="44"/>
      <c r="H126" s="44">
        <v>3210732378</v>
      </c>
      <c r="I126" s="91"/>
      <c r="J126" s="94">
        <v>708019184</v>
      </c>
      <c r="K126" s="92"/>
      <c r="L126" s="94">
        <v>371578038</v>
      </c>
    </row>
    <row r="127" spans="1:12" ht="21.75" customHeight="1">
      <c r="A127" s="15" t="s">
        <v>321</v>
      </c>
      <c r="E127" s="13"/>
      <c r="F127" s="54">
        <v>10479396</v>
      </c>
      <c r="G127" s="44"/>
      <c r="H127" s="54">
        <v>44326688</v>
      </c>
      <c r="I127" s="91"/>
      <c r="J127" s="148">
        <v>1202466</v>
      </c>
      <c r="K127" s="92"/>
      <c r="L127" s="148">
        <v>186738</v>
      </c>
    </row>
    <row r="128" spans="1:12" ht="6" customHeight="1">
      <c r="E128" s="13"/>
      <c r="F128" s="44"/>
      <c r="G128" s="44"/>
      <c r="H128" s="44"/>
      <c r="I128" s="91"/>
      <c r="J128" s="90"/>
      <c r="K128" s="92"/>
      <c r="L128" s="90"/>
    </row>
    <row r="129" spans="1:12" ht="21.75" customHeight="1" thickBot="1">
      <c r="A129" s="13" t="s">
        <v>281</v>
      </c>
      <c r="E129" s="13"/>
      <c r="F129" s="159">
        <f>SUM(F125:F128)</f>
        <v>382745852</v>
      </c>
      <c r="G129" s="44"/>
      <c r="H129" s="159">
        <f>SUM(H125:H128)</f>
        <v>2463729095</v>
      </c>
      <c r="I129" s="91"/>
      <c r="J129" s="159">
        <f>SUM(J125:J128)</f>
        <v>153115758</v>
      </c>
      <c r="K129" s="92"/>
      <c r="L129" s="159">
        <v>708019184</v>
      </c>
    </row>
    <row r="130" spans="1:12" ht="21.75" customHeight="1" thickTop="1">
      <c r="A130" s="13"/>
      <c r="E130" s="13"/>
      <c r="F130" s="94"/>
      <c r="G130" s="44"/>
      <c r="H130" s="94"/>
      <c r="I130" s="91"/>
      <c r="J130" s="94"/>
      <c r="K130" s="92"/>
      <c r="L130" s="94"/>
    </row>
    <row r="131" spans="1:12" ht="21.75" customHeight="1">
      <c r="A131" s="13" t="s">
        <v>282</v>
      </c>
      <c r="E131" s="13"/>
      <c r="F131" s="94"/>
      <c r="G131" s="151"/>
      <c r="H131" s="94"/>
      <c r="I131" s="152"/>
      <c r="J131" s="94"/>
      <c r="K131" s="151"/>
      <c r="L131" s="94"/>
    </row>
    <row r="132" spans="1:12" ht="21.75" customHeight="1">
      <c r="A132" s="51" t="s">
        <v>283</v>
      </c>
      <c r="B132" s="19"/>
      <c r="C132" s="19"/>
      <c r="E132" s="13"/>
      <c r="F132" s="44"/>
      <c r="G132" s="44"/>
      <c r="H132" s="44"/>
      <c r="I132" s="44"/>
      <c r="J132" s="44"/>
      <c r="K132" s="44"/>
      <c r="L132" s="44"/>
    </row>
    <row r="133" spans="1:12" ht="21.75" customHeight="1">
      <c r="A133" s="51"/>
      <c r="B133" s="19" t="s">
        <v>284</v>
      </c>
      <c r="C133" s="19"/>
      <c r="D133" s="14">
        <v>10</v>
      </c>
      <c r="E133" s="13"/>
      <c r="F133" s="148">
        <v>382745852</v>
      </c>
      <c r="G133" s="91"/>
      <c r="H133" s="148">
        <v>2463729095</v>
      </c>
      <c r="I133" s="91"/>
      <c r="J133" s="148">
        <v>153115758</v>
      </c>
      <c r="K133" s="92"/>
      <c r="L133" s="148">
        <v>708019184</v>
      </c>
    </row>
    <row r="134" spans="1:12" ht="6" customHeight="1">
      <c r="E134" s="13"/>
      <c r="F134" s="90"/>
      <c r="G134" s="91"/>
      <c r="H134" s="90"/>
      <c r="I134" s="91"/>
      <c r="J134" s="90"/>
      <c r="K134" s="92"/>
      <c r="L134" s="90"/>
    </row>
    <row r="135" spans="1:12" ht="21.75" customHeight="1" thickBot="1">
      <c r="A135" s="13"/>
      <c r="E135" s="13"/>
      <c r="F135" s="159">
        <f>SUM(F133:F134)</f>
        <v>382745852</v>
      </c>
      <c r="G135" s="91"/>
      <c r="H135" s="159">
        <v>2463729095</v>
      </c>
      <c r="I135" s="91"/>
      <c r="J135" s="159">
        <f>SUM(J133:J134)</f>
        <v>153115758</v>
      </c>
      <c r="K135" s="92"/>
      <c r="L135" s="159">
        <v>708019184</v>
      </c>
    </row>
    <row r="136" spans="1:12" ht="21.75" customHeight="1" thickTop="1"/>
    <row r="137" spans="1:12" ht="21.75" customHeight="1">
      <c r="A137" s="13" t="s">
        <v>285</v>
      </c>
      <c r="E137" s="13"/>
      <c r="F137" s="90"/>
      <c r="G137" s="91"/>
      <c r="H137" s="90"/>
      <c r="I137" s="91"/>
      <c r="J137" s="90"/>
      <c r="K137" s="92"/>
      <c r="L137" s="90"/>
    </row>
    <row r="138" spans="1:12" ht="21.75" customHeight="1">
      <c r="B138" s="51" t="s">
        <v>286</v>
      </c>
      <c r="C138" s="19"/>
      <c r="E138" s="13"/>
      <c r="F138" s="44"/>
      <c r="G138" s="44"/>
      <c r="H138" s="44"/>
      <c r="I138" s="44"/>
      <c r="J138" s="44"/>
      <c r="K138" s="44"/>
      <c r="L138" s="44"/>
    </row>
    <row r="139" spans="1:12" ht="21.75" customHeight="1">
      <c r="A139" s="51"/>
      <c r="C139" s="19" t="s">
        <v>287</v>
      </c>
      <c r="E139" s="13"/>
      <c r="F139" s="44">
        <v>640974490</v>
      </c>
      <c r="G139" s="44"/>
      <c r="H139" s="44">
        <v>-175290520</v>
      </c>
      <c r="I139" s="151"/>
      <c r="J139" s="94">
        <v>-26477207</v>
      </c>
      <c r="K139" s="152"/>
      <c r="L139" s="94">
        <v>-8029591</v>
      </c>
    </row>
    <row r="140" spans="1:12" ht="21.75" customHeight="1">
      <c r="B140" s="51" t="s">
        <v>288</v>
      </c>
      <c r="C140" s="19"/>
      <c r="D140" s="14">
        <v>31</v>
      </c>
      <c r="E140" s="13"/>
      <c r="F140" s="94">
        <v>183770430</v>
      </c>
      <c r="G140" s="151"/>
      <c r="H140" s="94">
        <v>114107916</v>
      </c>
      <c r="I140" s="151"/>
      <c r="J140" s="94">
        <v>22178850</v>
      </c>
      <c r="K140" s="152"/>
      <c r="L140" s="94">
        <v>15219882</v>
      </c>
    </row>
    <row r="141" spans="1:12" ht="21.75" customHeight="1">
      <c r="B141" s="51" t="s">
        <v>289</v>
      </c>
      <c r="C141" s="19"/>
      <c r="D141" s="14">
        <v>22</v>
      </c>
      <c r="E141" s="13"/>
      <c r="F141" s="94">
        <v>32029986</v>
      </c>
      <c r="G141" s="151"/>
      <c r="H141" s="94">
        <v>5491861</v>
      </c>
      <c r="I141" s="151"/>
      <c r="J141" s="94">
        <v>16120178</v>
      </c>
      <c r="K141" s="152"/>
      <c r="L141" s="94">
        <v>402674</v>
      </c>
    </row>
    <row r="142" spans="1:12" ht="21.75" customHeight="1">
      <c r="B142" s="51" t="s">
        <v>290</v>
      </c>
      <c r="C142" s="19"/>
      <c r="D142" s="14"/>
      <c r="E142" s="13"/>
      <c r="F142" s="94">
        <v>0</v>
      </c>
      <c r="G142" s="151"/>
      <c r="H142" s="94">
        <v>-200258432</v>
      </c>
      <c r="I142" s="152"/>
      <c r="J142" s="94">
        <v>0</v>
      </c>
      <c r="K142" s="151"/>
      <c r="L142" s="94">
        <v>-248276472</v>
      </c>
    </row>
    <row r="143" spans="1:12" ht="21.75" customHeight="1">
      <c r="B143" s="51" t="s">
        <v>291</v>
      </c>
      <c r="C143" s="19"/>
      <c r="D143" s="14"/>
      <c r="E143" s="13"/>
      <c r="F143" s="94"/>
      <c r="G143" s="151"/>
      <c r="H143" s="94"/>
      <c r="I143" s="152"/>
      <c r="J143" s="94"/>
      <c r="K143" s="151"/>
      <c r="L143" s="94"/>
    </row>
    <row r="144" spans="1:12" ht="21.75" customHeight="1">
      <c r="B144" s="51"/>
      <c r="C144" s="19" t="s">
        <v>292</v>
      </c>
      <c r="D144" s="145"/>
      <c r="E144" s="13"/>
      <c r="F144" s="94">
        <v>155547811</v>
      </c>
      <c r="G144" s="151"/>
      <c r="H144" s="94">
        <v>3402919037</v>
      </c>
      <c r="I144" s="152"/>
      <c r="J144" s="94">
        <v>-20000000</v>
      </c>
      <c r="K144" s="151"/>
      <c r="L144" s="94">
        <v>1044916659</v>
      </c>
    </row>
    <row r="145" spans="2:12" ht="21.75" customHeight="1">
      <c r="B145" s="15" t="s">
        <v>315</v>
      </c>
      <c r="F145" s="16">
        <v>63876824</v>
      </c>
      <c r="H145" s="16">
        <v>0</v>
      </c>
      <c r="J145" s="16">
        <v>0</v>
      </c>
      <c r="L145" s="16">
        <v>0</v>
      </c>
    </row>
    <row r="165" spans="1:12" ht="21.75" customHeight="1">
      <c r="A165" s="22" t="s">
        <v>42</v>
      </c>
      <c r="B165" s="22"/>
      <c r="C165" s="22"/>
      <c r="D165" s="144"/>
      <c r="E165" s="22"/>
      <c r="F165" s="23"/>
      <c r="G165" s="24"/>
      <c r="H165" s="23"/>
      <c r="I165" s="25"/>
      <c r="J165" s="23"/>
      <c r="K165" s="24"/>
      <c r="L165" s="23"/>
    </row>
  </sheetData>
  <mergeCells count="7">
    <mergeCell ref="J5:L5"/>
    <mergeCell ref="J63:L63"/>
    <mergeCell ref="J121:L121"/>
    <mergeCell ref="F5:H5"/>
    <mergeCell ref="F63:H63"/>
    <mergeCell ref="F121:H121"/>
    <mergeCell ref="A58:L58"/>
  </mergeCells>
  <pageMargins left="0.8" right="0.5" top="0.5" bottom="0.6" header="0.49" footer="0.4"/>
  <pageSetup paperSize="9" scale="77" firstPageNumber="15" fitToHeight="0" orientation="portrait" useFirstPageNumber="1" horizontalDpi="1200" verticalDpi="1200" r:id="rId1"/>
  <headerFooter>
    <oddFooter>&amp;R&amp;"Browallia New,Regular"&amp;13&amp;P</oddFooter>
  </headerFooter>
  <rowBreaks count="2" manualBreakCount="2">
    <brk id="58" max="16383" man="1"/>
    <brk id="11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778e13-3d98-4d80-808b-768e6a719265" xsi:nil="true"/>
    <lcf76f155ced4ddcb4097134ff3c332f xmlns="e6a26bce-c093-4d73-84b1-dea480186b4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E2A2E641EF4787AD5CCC907AE568" ma:contentTypeVersion="11" ma:contentTypeDescription="Create a new document." ma:contentTypeScope="" ma:versionID="95a3ebb3e8a22e8e7b58b86b89108a0f">
  <xsd:schema xmlns:xsd="http://www.w3.org/2001/XMLSchema" xmlns:xs="http://www.w3.org/2001/XMLSchema" xmlns:p="http://schemas.microsoft.com/office/2006/metadata/properties" xmlns:ns2="e6a26bce-c093-4d73-84b1-dea480186b4b" xmlns:ns3="55778e13-3d98-4d80-808b-768e6a719265" targetNamespace="http://schemas.microsoft.com/office/2006/metadata/properties" ma:root="true" ma:fieldsID="0b9edf85398af61a91bee711d66cadc3" ns2:_="" ns3:_="">
    <xsd:import namespace="e6a26bce-c093-4d73-84b1-dea480186b4b"/>
    <xsd:import namespace="55778e13-3d98-4d80-808b-768e6a7192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26bce-c093-4d73-84b1-dea480186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bde53e-b0a2-4e98-8550-8a152603f3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78e13-3d98-4d80-808b-768e6a7192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be803b-ee55-4278-a115-36bcc3039d8f}" ma:internalName="TaxCatchAll" ma:showField="CatchAllData" ma:web="55778e13-3d98-4d80-808b-768e6a7192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41BEE4-ED56-44F0-935F-63D56B03370D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55778e13-3d98-4d80-808b-768e6a719265"/>
    <ds:schemaRef ds:uri="e6a26bce-c093-4d73-84b1-dea480186b4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B3DCEB-02C5-4993-9DC5-C4574C78F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26bce-c093-4d73-84b1-dea480186b4b"/>
    <ds:schemaRef ds:uri="55778e13-3d98-4d80-808b-768e6a719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23209B-272C-42B1-9649-BD4178334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8-10</vt:lpstr>
      <vt:lpstr>11-12</vt:lpstr>
      <vt:lpstr>13</vt:lpstr>
      <vt:lpstr>14</vt:lpstr>
      <vt:lpstr>15-17</vt:lpstr>
      <vt:lpstr>'8-10'!Print_Area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2022-02-24T09:08:37Z</dcterms:created>
  <dcterms:modified xsi:type="dcterms:W3CDTF">2025-02-28T13:52:15Z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0x010100B288E2A2E641EF4787AD5CCC907AE568</vt:lpwstr>
  </property>
  <property fmtid="{D5CDD505-2E9C-101B-9397-08002B2CF9AE}" pid="3" name="MediaServiceImageTags">
    <vt:lpwstr/>
  </property>
</Properties>
</file>