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75" yWindow="60" windowWidth="12000" windowHeight="10065" tabRatio="634" activeTab="5"/>
  </bookViews>
  <sheets>
    <sheet name="2-4" sheetId="1" r:id="rId1"/>
    <sheet name="5 (3-month) " sheetId="2" r:id="rId2"/>
    <sheet name="6 (6-month)" sheetId="3" r:id="rId3"/>
    <sheet name="7" sheetId="4" r:id="rId4"/>
    <sheet name="8" sheetId="5" r:id="rId5"/>
    <sheet name="9-10" sheetId="6" r:id="rId6"/>
  </sheets>
  <definedNames>
    <definedName name="_xlnm.Print_Area" localSheetId="0">'2-4'!$A$1:$L$136</definedName>
    <definedName name="_xlnm.Print_Area" localSheetId="3">'7'!$A$1:$U$29</definedName>
    <definedName name="_xlnm.Print_Area" localSheetId="4">'8'!$A$1:$N$29</definedName>
    <definedName name="_xlnm.Print_Area" localSheetId="5">'9-10'!$A$1:$L$105</definedName>
  </definedNames>
  <calcPr fullCalcOnLoad="1"/>
</workbook>
</file>

<file path=xl/comments1.xml><?xml version="1.0" encoding="utf-8"?>
<comments xmlns="http://schemas.openxmlformats.org/spreadsheetml/2006/main">
  <authors>
    <author>AutoBVT</author>
  </authors>
  <commentList>
    <comment ref="J19" authorId="0">
      <text>
        <r>
          <rPr>
            <b/>
            <sz val="8"/>
            <rFont val="Tahoma"/>
            <family val="2"/>
          </rPr>
          <t>PwC:</t>
        </r>
        <r>
          <rPr>
            <sz val="8"/>
            <rFont val="Tahoma"/>
            <family val="2"/>
          </rPr>
          <t xml:space="preserve">
ปรับรายการ Income tax 4,295 KB ใน FSLI นี้</t>
        </r>
      </text>
    </comment>
  </commentList>
</comments>
</file>

<file path=xl/sharedStrings.xml><?xml version="1.0" encoding="utf-8"?>
<sst xmlns="http://schemas.openxmlformats.org/spreadsheetml/2006/main" count="376" uniqueCount="206">
  <si>
    <t>ข้อมูลทางการเงินรวม</t>
  </si>
  <si>
    <t>ข้อมูลทางการเงินเฉพาะบริษัท</t>
  </si>
  <si>
    <t>31 ธันวาคม</t>
  </si>
  <si>
    <t>หมายเหตุ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</si>
  <si>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</si>
  <si>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</si>
  <si>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</si>
  <si>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รวมสินทรัพย์หมุนเวียน</t>
  </si>
  <si>
    <t>สินทรัพย์ไม่หมุนเวียน</t>
  </si>
  <si>
    <t>รวมสินทรัพย์ไม่หมุนเวียน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</si>
  <si>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</si>
  <si>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</si>
  <si>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</si>
  <si>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 xml:space="preserve">   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</si>
  <si>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</si>
  <si>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</si>
  <si>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</si>
  <si>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</si>
  <si>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</si>
  <si>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</si>
  <si>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>ทุนจดทะเบียน</t>
  </si>
  <si>
    <t>ทุนที่ออกและชำระแล้ว</t>
  </si>
  <si>
    <t>ส่วนเกินมูลค่าหุ้น</t>
  </si>
  <si>
    <t>กำไรสะสม</t>
  </si>
  <si>
    <t>ยังไม่ได้จัดสรร</t>
  </si>
  <si>
    <t>องค์ประกอบอื่นของส่วนของผู้ถือหุ้น</t>
  </si>
  <si>
    <t>รวมส่วนของบริษัทใหญ่</t>
  </si>
  <si>
    <t>ส่วนได้เสียที่ไม่มีอำนาจควบคุม</t>
  </si>
  <si>
    <t>รวมส่วนของผู้ถือหุ้น</t>
  </si>
  <si>
    <t>รวมหนี้สินและส่วนของผู้ถือหุ้น</t>
  </si>
  <si>
    <t>รายได้อื่น</t>
  </si>
  <si>
    <t>กำไรสำหรับงวด</t>
  </si>
  <si>
    <t>กำไรขาดทุนเบ็ดเสร็จอื่น</t>
  </si>
  <si>
    <t>กำไรเบ็ดเสร็จรวมสำหรับงวด</t>
  </si>
  <si>
    <t xml:space="preserve">ข้อมูลทางการเงินรวม </t>
  </si>
  <si>
    <t xml:space="preserve"> ทุนที่ออกและ</t>
  </si>
  <si>
    <t xml:space="preserve"> ส่วนเกิน</t>
  </si>
  <si>
    <t xml:space="preserve"> สำรอง</t>
  </si>
  <si>
    <t>รวมส่วนของ</t>
  </si>
  <si>
    <t>ส่วนได้เสียที่ไม่มี</t>
  </si>
  <si>
    <t>ชำระแล้ว</t>
  </si>
  <si>
    <t>มูลค่าหุ้น</t>
  </si>
  <si>
    <t>ตามกฎหมาย</t>
  </si>
  <si>
    <t>อำนาจควบคุม</t>
  </si>
  <si>
    <t xml:space="preserve"> ส่วนเกินมูลค่าหุ้น</t>
  </si>
  <si>
    <t>กระแสเงินสดจากกิจกรรมดำเนินงาน</t>
  </si>
  <si>
    <t xml:space="preserve">   จากกิจกรรมดำเนินงาน</t>
  </si>
  <si>
    <t>- ค่าเสื่อมราคาและค่าตัดจำหน่าย</t>
  </si>
  <si>
    <t>- ดอกเบี้ยรับ</t>
  </si>
  <si>
    <t>กระแสเงินสดจากกิจกรรมลงทุน</t>
  </si>
  <si>
    <t>กระแสเงินสดจากกิจกรรมจัดหาเงิน</t>
  </si>
  <si>
    <t>พ.ศ. 2558</t>
  </si>
  <si>
    <t>ยอดคงเหลือต้นงวด ณ วันที่ 1 มกราคม พ.ศ. 2558</t>
  </si>
  <si>
    <t>เงินกู้ยืมระยะยาวจากสถาบันการเงิน</t>
  </si>
  <si>
    <t>รายได้จากการขาย</t>
  </si>
  <si>
    <t>ต้นทุนจากการขาย</t>
  </si>
  <si>
    <t>กำไรต่อหุ้น</t>
  </si>
  <si>
    <t>จัดสรร</t>
  </si>
  <si>
    <t>บาท</t>
  </si>
  <si>
    <t>เงินกู้ยืมระยะสั้นจากสถาบันการเงิน</t>
  </si>
  <si>
    <t>กรรมการ  ……………………………………………………………….</t>
  </si>
  <si>
    <t>- ส่วนที่เป็นของบริษัทใหญ่</t>
  </si>
  <si>
    <t>- ส่วนที่เป็นของส่วนได้เสียที่ไม่มีอำนาจควบคุม</t>
  </si>
  <si>
    <t>รวม</t>
  </si>
  <si>
    <t>กระแสเงินสดก่อนการเปลี่ยนแปลงของสินทรัพย์</t>
  </si>
  <si>
    <t>และหนี้สินดำเนินงาน</t>
  </si>
  <si>
    <t>การเปลี่ยนแปลงของสินทรัพย์และหนี้สินดำเนินงาน</t>
  </si>
  <si>
    <t>ยอดคงเหลือต้นงวด</t>
  </si>
  <si>
    <t>ยอดคงเหลือปลายงวด</t>
  </si>
  <si>
    <t>รายการที่มิใช่เงินสด</t>
  </si>
  <si>
    <t>ที่ดิน อาคารและอุปกรณ์ สุทธิ</t>
  </si>
  <si>
    <t>สินทรัพย์ไม่หมุนเวียนอื่น</t>
  </si>
  <si>
    <t>งบแสดงฐานะการเงิน</t>
  </si>
  <si>
    <t>งบกำไรขาดทุนเบ็ดเสร็จ</t>
  </si>
  <si>
    <t xml:space="preserve">งบแสดงการเปลี่ยนแปลงส่วนของผู้ถือหุ้น </t>
  </si>
  <si>
    <t xml:space="preserve">งบกระแสเงินสด </t>
  </si>
  <si>
    <t>งบกระแสเงินสด</t>
  </si>
  <si>
    <t>ต้นทุนทางการเงิน</t>
  </si>
  <si>
    <t>เงินสดรับจากเงินกู้ยืมระยะสั้นจากสถาบันการเงิน</t>
  </si>
  <si>
    <t>รวมรายได้</t>
  </si>
  <si>
    <t>รวมค่าใช้จ่าย</t>
  </si>
  <si>
    <t xml:space="preserve">การแบ่งปันกำไร </t>
  </si>
  <si>
    <t>การแบ่งปันกำไรเบ็ดเสร็จรวม</t>
  </si>
  <si>
    <t>กำไรต่อหุ้นขั้นพื้นฐาน (บาทต่อหุ้น)</t>
  </si>
  <si>
    <t>ยังไม่ได้ตรวจสอบ</t>
  </si>
  <si>
    <t>-</t>
  </si>
  <si>
    <t>เงินสดรับจากเงินกู้ยืมระยะยาวจากสถาบันการเงิน</t>
  </si>
  <si>
    <t>เงินสดจ่ายคืนเงินกู้ยืมระยะสั้นจากสถาบันการเงิน</t>
  </si>
  <si>
    <t>เงินสดจ่ายคืนเงินกู้ยืมระยะยาวจากสถาบันการเงิน</t>
  </si>
  <si>
    <t>ตรวจสอบแล้ว</t>
  </si>
  <si>
    <t>- กำไรจากอัตราแลกเปลี่ยนที่ยังไม่เกิดขึ้น</t>
  </si>
  <si>
    <t>งบแสดงการเปลี่ยนแปลงส่วนของผู้ถือหุ้น</t>
  </si>
  <si>
    <t>เงินสดจ่ายซื้อที่ดิน อาคารและอุปกรณ์</t>
  </si>
  <si>
    <t xml:space="preserve">บริษัท พลังงานบริสุทธิ์ จำกัด (มหาชน)  </t>
  </si>
  <si>
    <t>พ.ศ. 2559</t>
  </si>
  <si>
    <t>พันบาท</t>
  </si>
  <si>
    <t xml:space="preserve">ลูกหนี้อื่น </t>
  </si>
  <si>
    <t xml:space="preserve">เงินลงทุนในบริษัทย่อย </t>
  </si>
  <si>
    <t>อสังหาริมทรัพย์เพื่อการลงทุน</t>
  </si>
  <si>
    <t>เจ้าหนี้อื่น</t>
  </si>
  <si>
    <t>หนี้สินตามสัญญาเช่าการเงิน</t>
  </si>
  <si>
    <t>เงินประกันผลงานการก่อสร้าง</t>
  </si>
  <si>
    <t>รายได้ค่าเช่าที่ดินรับล่วงหน้า</t>
  </si>
  <si>
    <t>รายได้เงินอุดหนุนส่วนเพิ่มราคารับซื้อไฟฟ้า</t>
  </si>
  <si>
    <t>รายได้เงินปันผล</t>
  </si>
  <si>
    <t>ค่าใช้จ่ายในการขาย</t>
  </si>
  <si>
    <t>ยอดคงเหลือต้นงวด ณ วันที่ 1 มกราคม พ.ศ. 2559</t>
  </si>
  <si>
    <t>องค์ประกอบอื่นของ</t>
  </si>
  <si>
    <t>- ขาดทุนจากการตัดจำหน่ายสินทรัพย์</t>
  </si>
  <si>
    <t>เงินสดจ่ายซื้ออสังหาริมทรัพย์เพื่อการลงทุน</t>
  </si>
  <si>
    <t>เงินสดรับจากเงินกู้ยืมระยะสั้นจากกิจการที่เกี่ยวข้องกัน</t>
  </si>
  <si>
    <t>-โอนค่าก่อสร้างสถานีไฟฟ้าแรงสูงเป็นสิทธิ</t>
  </si>
  <si>
    <t>การใช้ระบบสายส่งกระแสไฟฟ้ารอตัดบัญชี</t>
  </si>
  <si>
    <t xml:space="preserve">   มูลค่าที่ตราไว้หุ้นละ 0.10 บาท</t>
  </si>
  <si>
    <t xml:space="preserve">   มูลค่าที่ได้รับชำระแล้วหุ้นละ 0.10 บาท</t>
  </si>
  <si>
    <r>
      <t xml:space="preserve">หนี้สินและส่วนของผู้ถือหุ้น </t>
    </r>
    <r>
      <rPr>
        <sz val="12"/>
        <rFont val="Angsana New"/>
        <family val="1"/>
      </rPr>
      <t>(ต่อ)</t>
    </r>
  </si>
  <si>
    <t>ในบริษัทย่อยเพิ่ม</t>
  </si>
  <si>
    <t>จากการซื้อเงินลงทุน</t>
  </si>
  <si>
    <t>ที่ถึงกำหนดชำระภายในหนึ่งปี สุทธิ</t>
  </si>
  <si>
    <t>เงินกู้ยืมระยะยาวจากสถาบันการเงิน สุทธิ</t>
  </si>
  <si>
    <t>สินค้าคงเหลือ สุทธิ</t>
  </si>
  <si>
    <t>สินทรัพย์ไม่มีตัวตน สุทธิ</t>
  </si>
  <si>
    <t>เงินให้กู้ยืมระยะยาวแก่กิจการที่เกี่ยวข้องกัน</t>
  </si>
  <si>
    <t>เงินกู้ยืมระยะสั้นจากกิจการที่เกี่ยวข้องกัน</t>
  </si>
  <si>
    <t>หนี้สินตามสัญญาเช่าการเงิน สุทธิ</t>
  </si>
  <si>
    <t>ภาระผูกพันผลประโยชน์พนักงานหลังการเกษียณอายุ</t>
  </si>
  <si>
    <t xml:space="preserve">จัดสรรแล้ว </t>
  </si>
  <si>
    <t>- สำรองตามกฎหมาย</t>
  </si>
  <si>
    <t>ทุนที่ออกและ</t>
  </si>
  <si>
    <t>ส่วนต่ำกว่าทุน</t>
  </si>
  <si>
    <t>บริษัทใหญ่</t>
  </si>
  <si>
    <t>ส่วนของบริษัทใหญ่</t>
  </si>
  <si>
    <t xml:space="preserve">การเปลี่ยนแปลงส่วนของผู้ถือหุ้นสำหรับงวด </t>
  </si>
  <si>
    <t>- ค่าใช้จ่ายผลประโยชน์พนักงานหลังการเกษียณอายุ</t>
  </si>
  <si>
    <t>- ลูกหนี้อื่น</t>
  </si>
  <si>
    <t>- สินค้าคงเหลือ</t>
  </si>
  <si>
    <t>- เงินชดเชยกองทุนน้ำมันเชื้อเพลิง</t>
  </si>
  <si>
    <t>- เจ้าหนี้อื่น</t>
  </si>
  <si>
    <t>เงินสดรับจากการดำเนินงาน</t>
  </si>
  <si>
    <t>- สินทรัพย์ไม่หมุนเวียนอื่น</t>
  </si>
  <si>
    <t>เงินสดจ่ายจากเงินให้กู้ยืมระยะสั้นแก่กิจการที่เกี่ยวข้องกัน</t>
  </si>
  <si>
    <t>เงินสดรับจากการจำหน่ายอสังหาริมทรัพย์เพื่อการลงทุน</t>
  </si>
  <si>
    <t>เงินสดจ่ายซื้อสินทรัพย์ไม่มีตัวตน</t>
  </si>
  <si>
    <t>เงินสดรับจากดอกเบี้ย</t>
  </si>
  <si>
    <t>เงินสดจ่ายค่าดอกเบี้ย</t>
  </si>
  <si>
    <t>เงินสดและรายการเทียบเท่าเงินสด ประกอบด้วย</t>
  </si>
  <si>
    <t>- จ่ายภาษีเงินได้</t>
  </si>
  <si>
    <t>หนี้สินภาษีเงินได้รอการตัดบัญชี สุทธิ</t>
  </si>
  <si>
    <t>ยังไม่ได้</t>
  </si>
  <si>
    <r>
      <t>- หุ้นสามัญจำนวน 3,730,000,000</t>
    </r>
    <r>
      <rPr>
        <sz val="12"/>
        <color indexed="10"/>
        <rFont val="Angsana New"/>
        <family val="1"/>
      </rPr>
      <t xml:space="preserve"> </t>
    </r>
    <r>
      <rPr>
        <sz val="12"/>
        <rFont val="Angsana New"/>
        <family val="1"/>
      </rPr>
      <t xml:space="preserve">หุ้น </t>
    </r>
  </si>
  <si>
    <t>เงินสดจ่ายหนี้สินสัญญาเช่าการเงิน</t>
  </si>
  <si>
    <t>ลูกหนี้การค้า</t>
  </si>
  <si>
    <t>เงินฝากสถาบันการเงินที่ใช้เป็นหลักประกัน</t>
  </si>
  <si>
    <t>เจ้าหนี้การค้า</t>
  </si>
  <si>
    <t>เจ้าหนี้ค่าก่อสร้างและซื้อสินทรัพย์</t>
  </si>
  <si>
    <t>ประมาณการหนี้สินค่ารื้อถอน</t>
  </si>
  <si>
    <t>- ลูกหนี้การค้า</t>
  </si>
  <si>
    <t>ปรับปรุงใหม่</t>
  </si>
  <si>
    <t>- กลับรายการค่าเผื่อการปรับลดมูลค่าสินค้าเคลื่อนไหวช้า</t>
  </si>
  <si>
    <t>- ซื้อที่ดิน อาคารและอุปกรณ์ภายใต้สัญญาเช่าการเงิน</t>
  </si>
  <si>
    <t>ภาษีเงินได้ค้างจ่าย</t>
  </si>
  <si>
    <t>กำไรก่อนต้นทุนทางการเงินและภาษีเงินได้</t>
  </si>
  <si>
    <t>กำไรก่อนภาษีเงินได้</t>
  </si>
  <si>
    <t>กำไรก่อนภาษีเงินได้สำหรับงวด</t>
  </si>
  <si>
    <t>รายการปรับปรุงกำไรก่อนภาษีเงินได้เป็นเงินสดสุทธิ</t>
  </si>
  <si>
    <t>- ต้นทุนทางการเงิน</t>
  </si>
  <si>
    <t>- เจ้าหนี้การค้า</t>
  </si>
  <si>
    <t>- กำไรจากการจำหน่ายอสังริมทรัพย์เพื่อการลงทุน</t>
  </si>
  <si>
    <t>ภาษีเงินได้</t>
  </si>
  <si>
    <t xml:space="preserve"> - ตามที่รายงานไว้เดิม</t>
  </si>
  <si>
    <t xml:space="preserve"> - ผลกระทบจากรายการปรับปรุงปีก่อน</t>
  </si>
  <si>
    <t xml:space="preserve"> - ตามที่รายงานไว้ใหม่</t>
  </si>
  <si>
    <t>เงินให้กู้ยืมระยะสั้นแก่กิจการอื่น</t>
  </si>
  <si>
    <t>และกิจการที่เกี่ยวข้องกัน</t>
  </si>
  <si>
    <t>เงินสดจ่ายเพื่อลงทุนในบริษัทย่อย</t>
  </si>
  <si>
    <t>(รวมเงินประกันผลงานการก่อสร้าง)</t>
  </si>
  <si>
    <t>- การเปลี่ยนแปลงในเจ้าหนี้ค่าก่อสร้างและซื้อสินทรัพย์</t>
  </si>
  <si>
    <t>- ค่าตัดจำหน่ายรายได้ค่าเช่าที่ดินรับล่วงหน้า</t>
  </si>
  <si>
    <t>เงินสดจ่ายล่วงหน้างานระหว่างก่อสร้างโรงไฟฟ้า</t>
  </si>
  <si>
    <t>ค่าใช้จ่ายในการบริหาร</t>
  </si>
  <si>
    <t>สำหรับงวดสามเดือนสิ้นสุดวันที่ 30 มิถุนายน พ.ศ. 2559</t>
  </si>
  <si>
    <t>สำหรับงวดหกเดือนสิ้นสุดวันที่ 30 มิถุนายน พ.ศ. 2559</t>
  </si>
  <si>
    <t>ยอดคงเหลือปลายงวด ณ วันที่ 30 มิถุนายน พ.ศ. 2558</t>
  </si>
  <si>
    <t>ยอดคงเหลือปลายงวด ณ วันที่ 30 มิถุนายน พ.ศ. 2559</t>
  </si>
  <si>
    <t>ณ วันที่ 30 มิถุนายน พ.ศ. 2559</t>
  </si>
  <si>
    <t>30 มิถุนายน</t>
  </si>
  <si>
    <t>เงินปันผลจ่าย</t>
  </si>
  <si>
    <t>- เงินปันผลรับ</t>
  </si>
  <si>
    <t>เงินสดรับจากการจำหน่ายที่ดิน อาคารและอุปกรณ์</t>
  </si>
  <si>
    <t>เงินสดรับล่วงหน้าค่าเช่าที่ดิน</t>
  </si>
  <si>
    <t>เงินสดรับชำระเงินให้กู้ยืมระยะสั้นแก่กิจการที่เกี่ยวข้องกัน</t>
  </si>
  <si>
    <t>เงินสดจ่ายเงินปันผล</t>
  </si>
  <si>
    <t>เงินสดรับจากเงินปันผล</t>
  </si>
  <si>
    <t>เงินสดรับชำระค่าหุ้นจากผู้ถือหุ้นส่วนน้อย</t>
  </si>
  <si>
    <t>- ประมาณการรื้อถอน</t>
  </si>
  <si>
    <t>ส่วนได้เสียที่ไม่มีอำนาจควบคุมจากการลงทุนในบริษัทย่อย</t>
  </si>
  <si>
    <t>เงินสดจ่ายค่าธรรมเนียมในการจัดหาเงินกู้รอตัดบัญชี</t>
  </si>
  <si>
    <t>17, 21.4</t>
  </si>
  <si>
    <t>21.7</t>
  </si>
  <si>
    <t>เงินสดสุทธิได้มาจากกิจกรรมดำเนินงาน</t>
  </si>
  <si>
    <t>เงินสดสุทธิได้มา (ใช้ไป) จากกิจกรรมจัดหาเงิน</t>
  </si>
  <si>
    <t>เงินสดสุทธิได้มา (ใช้ไป) ในกิจกรรมลงทุน</t>
  </si>
  <si>
    <t>เงินประกันผลงานก่อสร้าง</t>
  </si>
  <si>
    <t>หมายเหตุประกอบข้อมูลทางการเงินรวมระหว่างกาลและข้อมูลทางการเงินเฉพาะบริษัทระหว่างกาลแบบย่อในหน้า 11 ถึง 36 เป็นส่วนหนึ่งของข้อมูลทางการเงินระหว่างกาลนี้</t>
  </si>
  <si>
    <t>เงินสดและรายการเทียบเท่าเงินสดเพิ่มขึ้น สุทธิ</t>
  </si>
  <si>
    <t>- เงินสดในมือและเงินฝากสถาบันการเงินที่ครบกำหนดภายในสามเดือน</t>
  </si>
</sst>
</file>

<file path=xl/styles.xml><?xml version="1.0" encoding="utf-8"?>
<styleSheet xmlns="http://schemas.openxmlformats.org/spreadsheetml/2006/main">
  <numFmts count="5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฿&quot;#,##0_);\(&quot;฿&quot;#,##0\)"/>
    <numFmt numFmtId="171" formatCode="&quot;฿&quot;#,##0_);[Red]\(&quot;฿&quot;#,##0\)"/>
    <numFmt numFmtId="172" formatCode="&quot;฿&quot;#,##0.00_);\(&quot;฿&quot;#,##0.00\)"/>
    <numFmt numFmtId="173" formatCode="&quot;฿&quot;#,##0.00_);[Red]\(&quot;฿&quot;#,##0.00\)"/>
    <numFmt numFmtId="174" formatCode="_(&quot;฿&quot;* #,##0_);_(&quot;฿&quot;* \(#,##0\);_(&quot;฿&quot;* &quot;-&quot;_);_(@_)"/>
    <numFmt numFmtId="175" formatCode="_(* #,##0_);_(* \(#,##0\);_(* &quot;-&quot;_);_(@_)"/>
    <numFmt numFmtId="176" formatCode="_(&quot;฿&quot;* #,##0.00_);_(&quot;฿&quot;* \(#,##0.00\);_(&quot;฿&quot;* &quot;-&quot;??_);_(@_)"/>
    <numFmt numFmtId="177" formatCode="_(* #,##0.00_);_(* \(#,##0.00\);_(* &quot;-&quot;??_);_(@_)"/>
    <numFmt numFmtId="178" formatCode="\t&quot;฿&quot;#,##0_);\(\t&quot;฿&quot;#,##0\)"/>
    <numFmt numFmtId="179" formatCode="\t&quot;฿&quot;#,##0_);[Red]\(\t&quot;฿&quot;#,##0\)"/>
    <numFmt numFmtId="180" formatCode="\t&quot;฿&quot;#,##0.00_);\(\t&quot;฿&quot;#,##0.00\)"/>
    <numFmt numFmtId="181" formatCode="\t&quot;฿&quot;#,##0.00_);[Red]\(\t&quot;฿&quot;#,##0.00\)"/>
    <numFmt numFmtId="182" formatCode="#,##0;\(#,##0\)"/>
    <numFmt numFmtId="183" formatCode="#,##0;\(#,##0\);\-"/>
    <numFmt numFmtId="184" formatCode="#,##0.0;\(#,##0.0\)"/>
    <numFmt numFmtId="185" formatCode="#,##0.00;\(#,##0.00\);\-"/>
    <numFmt numFmtId="186" formatCode="#,##0.000;\(#,##0.000\)"/>
    <numFmt numFmtId="187" formatCode="_-* #,##0.00000_-;\-* #,##0.00000_-;_-* &quot;-&quot;?????_-;_-@_-"/>
    <numFmt numFmtId="188" formatCode="#,##0.0;\(#,##0.0\);\-"/>
    <numFmt numFmtId="189" formatCode="#,##0.000;\(#,##0.000\);\-"/>
    <numFmt numFmtId="190" formatCode="_-* #,##0.0_-;\-* #,##0.0_-;_-* &quot;-&quot;??_-;_-@_-"/>
    <numFmt numFmtId="191" formatCode="_-* #,##0_-;\-* #,##0_-;_-* &quot;-&quot;??_-;_-@_-"/>
    <numFmt numFmtId="192" formatCode="#,##0.0000;\(#,##0.0000\);\-"/>
    <numFmt numFmtId="193" formatCode="#,##0.00000;\(#,##0.00000\);\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0000;\(#,##0.000000\);\-"/>
    <numFmt numFmtId="199" formatCode="#,##0.0000000;\(#,##0.0000000\);\-"/>
    <numFmt numFmtId="200" formatCode="#,##0.00000000;\(#,##0.00000000\);\-"/>
    <numFmt numFmtId="201" formatCode="#,##0.000000000;\(#,##0.000000000\);\-"/>
    <numFmt numFmtId="202" formatCode="#,##0.0000"/>
    <numFmt numFmtId="203" formatCode="#,##0.00;\(#,##0.00\)"/>
    <numFmt numFmtId="204" formatCode="&quot; $&quot;#,##0\ ;&quot; $(&quot;#,##0\);&quot; $- &quot;;@\ "/>
    <numFmt numFmtId="205" formatCode="_(* #,##0.00_);_(* \(#,##0.00\);_(* \-??_);_(@_)"/>
    <numFmt numFmtId="206" formatCode="#,##0.00\ ;&quot; (&quot;#,##0.00\);&quot; -&quot;#\ ;@\ "/>
    <numFmt numFmtId="207" formatCode="#,##0\ ;&quot; (&quot;#,##0\);&quot; -&quot;#\ ;@\ "/>
    <numFmt numFmtId="208" formatCode="_(* #,##0_);_(* \(#,##0\);_(* &quot;-&quot;??_);_(@_)"/>
    <numFmt numFmtId="209" formatCode="#,##0\ ;\(#,##0\)"/>
    <numFmt numFmtId="210" formatCode="[$-D00041E]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rdia New"/>
      <family val="2"/>
    </font>
    <font>
      <sz val="10"/>
      <name val="Arial"/>
      <family val="2"/>
    </font>
    <font>
      <sz val="10"/>
      <name val="Angsana New"/>
      <family val="1"/>
    </font>
    <font>
      <sz val="14"/>
      <name val="Cordia New"/>
      <family val="2"/>
    </font>
    <font>
      <sz val="13"/>
      <name val="Angsana New"/>
      <family val="1"/>
    </font>
    <font>
      <b/>
      <sz val="13"/>
      <name val="Angsana New"/>
      <family val="1"/>
    </font>
    <font>
      <b/>
      <sz val="13"/>
      <color indexed="8"/>
      <name val="Angsana New"/>
      <family val="1"/>
    </font>
    <font>
      <b/>
      <sz val="11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2"/>
      <color indexed="10"/>
      <name val="Angsana New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ngsana New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ngsana New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204" fontId="3" fillId="0" borderId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6">
    <xf numFmtId="0" fontId="0" fillId="0" borderId="0" xfId="0" applyFont="1" applyAlignment="1">
      <alignment/>
    </xf>
    <xf numFmtId="182" fontId="4" fillId="0" borderId="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left" vertical="center"/>
    </xf>
    <xf numFmtId="183" fontId="4" fillId="0" borderId="0" xfId="0" applyNumberFormat="1" applyFont="1" applyFill="1" applyBorder="1" applyAlignment="1">
      <alignment horizontal="right" vertical="center"/>
    </xf>
    <xf numFmtId="175" fontId="4" fillId="0" borderId="0" xfId="0" applyNumberFormat="1" applyFont="1" applyFill="1" applyBorder="1" applyAlignment="1">
      <alignment horizontal="left" vertical="center"/>
    </xf>
    <xf numFmtId="175" fontId="4" fillId="0" borderId="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vertical="center"/>
    </xf>
    <xf numFmtId="0" fontId="4" fillId="0" borderId="0" xfId="63" applyFont="1" applyFill="1" applyAlignment="1">
      <alignment horizontal="center" vertical="center"/>
      <protection/>
    </xf>
    <xf numFmtId="0" fontId="4" fillId="0" borderId="0" xfId="63" applyFont="1" applyFill="1" applyAlignment="1">
      <alignment horizontal="right" vertical="center"/>
      <protection/>
    </xf>
    <xf numFmtId="183" fontId="4" fillId="0" borderId="0" xfId="63" applyNumberFormat="1" applyFont="1" applyFill="1" applyAlignment="1">
      <alignment horizontal="right" vertical="center"/>
      <protection/>
    </xf>
    <xf numFmtId="0" fontId="4" fillId="0" borderId="0" xfId="63" applyFont="1" applyFill="1" applyAlignment="1">
      <alignment vertical="center"/>
      <protection/>
    </xf>
    <xf numFmtId="183" fontId="6" fillId="0" borderId="10" xfId="60" applyNumberFormat="1" applyFont="1" applyFill="1" applyBorder="1" applyAlignment="1">
      <alignment horizontal="right" vertical="center"/>
      <protection/>
    </xf>
    <xf numFmtId="182" fontId="7" fillId="0" borderId="10" xfId="0" applyNumberFormat="1" applyFont="1" applyFill="1" applyBorder="1" applyAlignment="1">
      <alignment horizontal="left" vertical="center"/>
    </xf>
    <xf numFmtId="183" fontId="6" fillId="0" borderId="0" xfId="60" applyNumberFormat="1" applyFont="1" applyFill="1" applyBorder="1" applyAlignment="1">
      <alignment horizontal="right" vertical="center"/>
      <protection/>
    </xf>
    <xf numFmtId="182" fontId="6" fillId="0" borderId="0" xfId="0" applyNumberFormat="1" applyFont="1" applyFill="1" applyBorder="1" applyAlignment="1">
      <alignment horizontal="left" vertical="center"/>
    </xf>
    <xf numFmtId="182" fontId="7" fillId="0" borderId="0" xfId="0" applyNumberFormat="1" applyFont="1" applyFill="1" applyBorder="1" applyAlignment="1">
      <alignment horizontal="left" vertical="center"/>
    </xf>
    <xf numFmtId="182" fontId="6" fillId="0" borderId="0" xfId="0" applyNumberFormat="1" applyFont="1" applyFill="1" applyBorder="1" applyAlignment="1">
      <alignment vertical="center"/>
    </xf>
    <xf numFmtId="182" fontId="6" fillId="0" borderId="10" xfId="0" applyNumberFormat="1" applyFont="1" applyFill="1" applyBorder="1" applyAlignment="1">
      <alignment horizontal="left" vertical="center"/>
    </xf>
    <xf numFmtId="182" fontId="6" fillId="0" borderId="0" xfId="0" applyNumberFormat="1" applyFont="1" applyFill="1" applyBorder="1" applyAlignment="1">
      <alignment horizontal="center" vertical="center"/>
    </xf>
    <xf numFmtId="183" fontId="6" fillId="0" borderId="0" xfId="0" applyNumberFormat="1" applyFont="1" applyFill="1" applyBorder="1" applyAlignment="1">
      <alignment horizontal="right" vertical="center"/>
    </xf>
    <xf numFmtId="175" fontId="6" fillId="0" borderId="0" xfId="0" applyNumberFormat="1" applyFont="1" applyFill="1" applyBorder="1" applyAlignment="1">
      <alignment horizontal="left" vertical="center"/>
    </xf>
    <xf numFmtId="175" fontId="6" fillId="0" borderId="0" xfId="0" applyNumberFormat="1" applyFont="1" applyFill="1" applyBorder="1" applyAlignment="1">
      <alignment horizontal="center" vertical="center"/>
    </xf>
    <xf numFmtId="182" fontId="6" fillId="0" borderId="10" xfId="0" applyNumberFormat="1" applyFont="1" applyFill="1" applyBorder="1" applyAlignment="1">
      <alignment horizontal="center" vertical="center"/>
    </xf>
    <xf numFmtId="183" fontId="6" fillId="0" borderId="10" xfId="0" applyNumberFormat="1" applyFont="1" applyFill="1" applyBorder="1" applyAlignment="1">
      <alignment horizontal="right" vertical="center"/>
    </xf>
    <xf numFmtId="175" fontId="6" fillId="0" borderId="10" xfId="0" applyNumberFormat="1" applyFont="1" applyFill="1" applyBorder="1" applyAlignment="1">
      <alignment horizontal="left" vertical="center"/>
    </xf>
    <xf numFmtId="175" fontId="6" fillId="0" borderId="10" xfId="0" applyNumberFormat="1" applyFont="1" applyFill="1" applyBorder="1" applyAlignment="1">
      <alignment horizontal="center" vertical="center"/>
    </xf>
    <xf numFmtId="182" fontId="7" fillId="0" borderId="0" xfId="62" applyNumberFormat="1" applyFont="1" applyFill="1" applyBorder="1" applyAlignment="1">
      <alignment horizontal="left" vertical="center"/>
      <protection/>
    </xf>
    <xf numFmtId="182" fontId="7" fillId="0" borderId="0" xfId="60" applyNumberFormat="1" applyFont="1" applyFill="1" applyBorder="1" applyAlignment="1">
      <alignment horizontal="left" vertical="center"/>
      <protection/>
    </xf>
    <xf numFmtId="0" fontId="6" fillId="0" borderId="0" xfId="63" applyFont="1" applyFill="1" applyAlignment="1">
      <alignment vertical="center"/>
      <protection/>
    </xf>
    <xf numFmtId="182" fontId="7" fillId="0" borderId="10" xfId="65" applyNumberFormat="1" applyFont="1" applyFill="1" applyBorder="1" applyAlignment="1">
      <alignment horizontal="left"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right" vertical="center"/>
      <protection/>
    </xf>
    <xf numFmtId="183" fontId="6" fillId="0" borderId="10" xfId="63" applyNumberFormat="1" applyFont="1" applyFill="1" applyBorder="1" applyAlignment="1">
      <alignment horizontal="right" vertical="center"/>
      <protection/>
    </xf>
    <xf numFmtId="182" fontId="6" fillId="0" borderId="10" xfId="60" applyNumberFormat="1" applyFont="1" applyFill="1" applyBorder="1" applyAlignment="1">
      <alignment horizontal="left" vertical="center"/>
      <protection/>
    </xf>
    <xf numFmtId="0" fontId="6" fillId="0" borderId="10" xfId="63" applyFont="1" applyFill="1" applyBorder="1" applyAlignment="1">
      <alignment horizontal="left" vertical="center" shrinkToFit="1"/>
      <protection/>
    </xf>
    <xf numFmtId="0" fontId="6" fillId="0" borderId="10" xfId="63" applyFont="1" applyFill="1" applyBorder="1" applyAlignment="1">
      <alignment vertical="center"/>
      <protection/>
    </xf>
    <xf numFmtId="183" fontId="6" fillId="0" borderId="10" xfId="44" applyNumberFormat="1" applyFont="1" applyFill="1" applyBorder="1" applyAlignment="1">
      <alignment horizontal="right" vertical="center"/>
    </xf>
    <xf numFmtId="182" fontId="6" fillId="0" borderId="0" xfId="60" applyNumberFormat="1" applyFont="1" applyFill="1" applyBorder="1" applyAlignment="1">
      <alignment horizontal="center" vertical="center"/>
      <protection/>
    </xf>
    <xf numFmtId="182" fontId="6" fillId="0" borderId="0" xfId="60" applyNumberFormat="1" applyFont="1" applyFill="1" applyBorder="1" applyAlignment="1">
      <alignment horizontal="left" vertical="center"/>
      <protection/>
    </xf>
    <xf numFmtId="182" fontId="6" fillId="0" borderId="0" xfId="60" applyNumberFormat="1" applyFont="1" applyFill="1" applyBorder="1" applyAlignment="1">
      <alignment horizontal="right" vertical="center"/>
      <protection/>
    </xf>
    <xf numFmtId="182" fontId="6" fillId="0" borderId="0" xfId="60" applyNumberFormat="1" applyFont="1" applyFill="1" applyBorder="1" applyAlignment="1">
      <alignment vertical="center"/>
      <protection/>
    </xf>
    <xf numFmtId="182" fontId="7" fillId="0" borderId="10" xfId="60" applyNumberFormat="1" applyFont="1" applyFill="1" applyBorder="1" applyAlignment="1">
      <alignment horizontal="left" vertical="center"/>
      <protection/>
    </xf>
    <xf numFmtId="182" fontId="6" fillId="0" borderId="10" xfId="60" applyNumberFormat="1" applyFont="1" applyFill="1" applyBorder="1" applyAlignment="1">
      <alignment horizontal="center" vertical="center"/>
      <protection/>
    </xf>
    <xf numFmtId="182" fontId="6" fillId="0" borderId="10" xfId="60" applyNumberFormat="1" applyFont="1" applyFill="1" applyBorder="1" applyAlignment="1">
      <alignment horizontal="right" vertical="center"/>
      <protection/>
    </xf>
    <xf numFmtId="182" fontId="6" fillId="0" borderId="10" xfId="60" applyNumberFormat="1" applyFont="1" applyFill="1" applyBorder="1" applyAlignment="1">
      <alignment vertical="center"/>
      <protection/>
    </xf>
    <xf numFmtId="183" fontId="7" fillId="0" borderId="10" xfId="0" applyNumberFormat="1" applyFont="1" applyFill="1" applyBorder="1" applyAlignment="1">
      <alignment horizontal="right" vertical="center"/>
    </xf>
    <xf numFmtId="175" fontId="6" fillId="0" borderId="0" xfId="0" applyNumberFormat="1" applyFont="1" applyFill="1" applyBorder="1" applyAlignment="1">
      <alignment horizontal="right" vertical="center"/>
    </xf>
    <xf numFmtId="182" fontId="6" fillId="0" borderId="0" xfId="62" applyNumberFormat="1" applyFont="1" applyFill="1" applyBorder="1" applyAlignment="1">
      <alignment horizontal="center" vertical="center"/>
      <protection/>
    </xf>
    <xf numFmtId="182" fontId="6" fillId="0" borderId="0" xfId="62" applyNumberFormat="1" applyFont="1" applyFill="1" applyBorder="1" applyAlignment="1">
      <alignment horizontal="left" vertical="center"/>
      <protection/>
    </xf>
    <xf numFmtId="183" fontId="6" fillId="0" borderId="0" xfId="62" applyNumberFormat="1" applyFont="1" applyFill="1" applyBorder="1" applyAlignment="1">
      <alignment horizontal="right" vertical="center"/>
      <protection/>
    </xf>
    <xf numFmtId="175" fontId="6" fillId="0" borderId="0" xfId="62" applyNumberFormat="1" applyFont="1" applyFill="1" applyBorder="1" applyAlignment="1">
      <alignment horizontal="left" vertical="center"/>
      <protection/>
    </xf>
    <xf numFmtId="175" fontId="6" fillId="0" borderId="0" xfId="62" applyNumberFormat="1" applyFont="1" applyFill="1" applyBorder="1" applyAlignment="1">
      <alignment horizontal="center" vertical="center"/>
      <protection/>
    </xf>
    <xf numFmtId="182" fontId="6" fillId="0" borderId="0" xfId="62" applyNumberFormat="1" applyFont="1" applyFill="1" applyBorder="1" applyAlignment="1">
      <alignment vertical="center"/>
      <protection/>
    </xf>
    <xf numFmtId="182" fontId="7" fillId="0" borderId="10" xfId="64" applyNumberFormat="1" applyFont="1" applyFill="1" applyBorder="1" applyAlignment="1">
      <alignment horizontal="left" vertical="center"/>
      <protection/>
    </xf>
    <xf numFmtId="182" fontId="7" fillId="0" borderId="10" xfId="62" applyNumberFormat="1" applyFont="1" applyFill="1" applyBorder="1" applyAlignment="1">
      <alignment horizontal="left" vertical="center"/>
      <protection/>
    </xf>
    <xf numFmtId="182" fontId="6" fillId="0" borderId="10" xfId="62" applyNumberFormat="1" applyFont="1" applyFill="1" applyBorder="1" applyAlignment="1">
      <alignment horizontal="center" vertical="center"/>
      <protection/>
    </xf>
    <xf numFmtId="182" fontId="6" fillId="0" borderId="10" xfId="62" applyNumberFormat="1" applyFont="1" applyFill="1" applyBorder="1" applyAlignment="1">
      <alignment horizontal="left" vertical="center"/>
      <protection/>
    </xf>
    <xf numFmtId="183" fontId="6" fillId="0" borderId="10" xfId="62" applyNumberFormat="1" applyFont="1" applyFill="1" applyBorder="1" applyAlignment="1">
      <alignment horizontal="right" vertical="center"/>
      <protection/>
    </xf>
    <xf numFmtId="175" fontId="6" fillId="0" borderId="10" xfId="62" applyNumberFormat="1" applyFont="1" applyFill="1" applyBorder="1" applyAlignment="1">
      <alignment horizontal="left" vertical="center"/>
      <protection/>
    </xf>
    <xf numFmtId="175" fontId="6" fillId="0" borderId="10" xfId="62" applyNumberFormat="1" applyFont="1" applyFill="1" applyBorder="1" applyAlignment="1">
      <alignment horizontal="center" vertical="center"/>
      <protection/>
    </xf>
    <xf numFmtId="182" fontId="7" fillId="0" borderId="0" xfId="62" applyNumberFormat="1" applyFont="1" applyFill="1" applyBorder="1" applyAlignment="1">
      <alignment vertical="center"/>
      <protection/>
    </xf>
    <xf numFmtId="175" fontId="7" fillId="0" borderId="10" xfId="62" applyNumberFormat="1" applyFont="1" applyFill="1" applyBorder="1" applyAlignment="1">
      <alignment horizontal="right" vertical="center"/>
      <protection/>
    </xf>
    <xf numFmtId="183" fontId="7" fillId="0" borderId="10" xfId="62" applyNumberFormat="1" applyFont="1" applyFill="1" applyBorder="1" applyAlignment="1">
      <alignment horizontal="right" vertical="center"/>
      <protection/>
    </xf>
    <xf numFmtId="175" fontId="7" fillId="0" borderId="0" xfId="62" applyNumberFormat="1" applyFont="1" applyFill="1" applyBorder="1" applyAlignment="1">
      <alignment horizontal="right" vertical="center"/>
      <protection/>
    </xf>
    <xf numFmtId="183" fontId="7" fillId="0" borderId="0" xfId="62" applyNumberFormat="1" applyFont="1" applyFill="1" applyBorder="1" applyAlignment="1">
      <alignment horizontal="right" vertical="center"/>
      <protection/>
    </xf>
    <xf numFmtId="182" fontId="7" fillId="0" borderId="0" xfId="62" applyNumberFormat="1" applyFont="1" applyFill="1" applyBorder="1" applyAlignment="1">
      <alignment horizontal="center" vertical="center"/>
      <protection/>
    </xf>
    <xf numFmtId="183" fontId="7" fillId="0" borderId="0" xfId="61" applyNumberFormat="1" applyFont="1" applyFill="1" applyBorder="1" applyAlignment="1">
      <alignment horizontal="right" vertical="center"/>
      <protection/>
    </xf>
    <xf numFmtId="182" fontId="7" fillId="0" borderId="0" xfId="61" applyNumberFormat="1" applyFont="1" applyFill="1" applyBorder="1" applyAlignment="1">
      <alignment horizontal="left" vertical="center"/>
      <protection/>
    </xf>
    <xf numFmtId="182" fontId="7" fillId="0" borderId="0" xfId="61" applyNumberFormat="1" applyFont="1" applyFill="1" applyBorder="1" applyAlignment="1">
      <alignment horizontal="center" vertical="center"/>
      <protection/>
    </xf>
    <xf numFmtId="182" fontId="7" fillId="0" borderId="10" xfId="62" applyNumberFormat="1" applyFont="1" applyFill="1" applyBorder="1" applyAlignment="1">
      <alignment horizontal="center" vertical="center"/>
      <protection/>
    </xf>
    <xf numFmtId="175" fontId="6" fillId="0" borderId="0" xfId="62" applyNumberFormat="1" applyFont="1" applyFill="1" applyBorder="1" applyAlignment="1">
      <alignment horizontal="right" vertical="center"/>
      <protection/>
    </xf>
    <xf numFmtId="184" fontId="6" fillId="0" borderId="0" xfId="62" applyNumberFormat="1" applyFont="1" applyFill="1" applyBorder="1" applyAlignment="1">
      <alignment horizontal="center" vertical="center"/>
      <protection/>
    </xf>
    <xf numFmtId="183" fontId="6" fillId="0" borderId="11" xfId="62" applyNumberFormat="1" applyFont="1" applyFill="1" applyBorder="1" applyAlignment="1">
      <alignment horizontal="right" vertical="center"/>
      <protection/>
    </xf>
    <xf numFmtId="182" fontId="6" fillId="0" borderId="0" xfId="62" applyNumberFormat="1" applyFont="1" applyFill="1" applyBorder="1" applyAlignment="1" quotePrefix="1">
      <alignment horizontal="left" vertical="center"/>
      <protection/>
    </xf>
    <xf numFmtId="185" fontId="6" fillId="0" borderId="0" xfId="62" applyNumberFormat="1" applyFont="1" applyFill="1" applyBorder="1" applyAlignment="1">
      <alignment horizontal="right" vertical="center"/>
      <protection/>
    </xf>
    <xf numFmtId="182" fontId="6" fillId="0" borderId="0" xfId="61" applyNumberFormat="1" applyFont="1" applyFill="1" applyBorder="1" applyAlignment="1" quotePrefix="1">
      <alignment horizontal="left" vertical="center"/>
      <protection/>
    </xf>
    <xf numFmtId="185" fontId="6" fillId="0" borderId="10" xfId="62" applyNumberFormat="1" applyFont="1" applyFill="1" applyBorder="1" applyAlignment="1">
      <alignment horizontal="right" vertical="center"/>
      <protection/>
    </xf>
    <xf numFmtId="182" fontId="6" fillId="0" borderId="0" xfId="61" applyNumberFormat="1" applyFont="1" applyFill="1" applyBorder="1" applyAlignment="1">
      <alignment horizontal="left" vertical="center"/>
      <protection/>
    </xf>
    <xf numFmtId="182" fontId="6" fillId="0" borderId="0" xfId="61" applyNumberFormat="1" applyFont="1" applyFill="1" applyBorder="1" applyAlignment="1">
      <alignment horizontal="center" vertical="center"/>
      <protection/>
    </xf>
    <xf numFmtId="183" fontId="6" fillId="0" borderId="0" xfId="61" applyNumberFormat="1" applyFont="1" applyFill="1" applyBorder="1" applyAlignment="1">
      <alignment horizontal="right" vertical="center"/>
      <protection/>
    </xf>
    <xf numFmtId="175" fontId="6" fillId="0" borderId="0" xfId="61" applyNumberFormat="1" applyFont="1" applyFill="1" applyBorder="1" applyAlignment="1">
      <alignment horizontal="left" vertical="center"/>
      <protection/>
    </xf>
    <xf numFmtId="175" fontId="6" fillId="0" borderId="0" xfId="61" applyNumberFormat="1" applyFont="1" applyFill="1" applyBorder="1" applyAlignment="1">
      <alignment horizontal="center" vertical="center"/>
      <protection/>
    </xf>
    <xf numFmtId="185" fontId="6" fillId="0" borderId="0" xfId="61" applyNumberFormat="1" applyFont="1" applyFill="1" applyBorder="1" applyAlignment="1">
      <alignment horizontal="right" vertical="center"/>
      <protection/>
    </xf>
    <xf numFmtId="0" fontId="7" fillId="0" borderId="0" xfId="63" applyFont="1" applyFill="1" applyAlignment="1">
      <alignment vertical="center"/>
      <protection/>
    </xf>
    <xf numFmtId="0" fontId="6" fillId="0" borderId="0" xfId="63" applyFont="1" applyFill="1" applyAlignment="1">
      <alignment horizontal="center" vertical="center"/>
      <protection/>
    </xf>
    <xf numFmtId="0" fontId="6" fillId="0" borderId="0" xfId="63" applyFont="1" applyFill="1" applyAlignment="1">
      <alignment horizontal="right" vertical="center"/>
      <protection/>
    </xf>
    <xf numFmtId="183" fontId="6" fillId="0" borderId="0" xfId="63" applyNumberFormat="1" applyFont="1" applyFill="1" applyAlignment="1">
      <alignment horizontal="right" vertical="center"/>
      <protection/>
    </xf>
    <xf numFmtId="0" fontId="7" fillId="0" borderId="10" xfId="63" applyFont="1" applyFill="1" applyBorder="1" applyAlignment="1">
      <alignment vertical="center"/>
      <protection/>
    </xf>
    <xf numFmtId="182" fontId="8" fillId="0" borderId="0" xfId="62" applyNumberFormat="1" applyFont="1" applyFill="1" applyBorder="1" applyAlignment="1">
      <alignment horizontal="right" vertical="center"/>
      <protection/>
    </xf>
    <xf numFmtId="0" fontId="10" fillId="0" borderId="0" xfId="63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 horizontal="right" vertical="center"/>
      <protection/>
    </xf>
    <xf numFmtId="0" fontId="11" fillId="0" borderId="0" xfId="63" applyFont="1" applyFill="1" applyBorder="1" applyAlignment="1">
      <alignment horizontal="center" vertical="center"/>
      <protection/>
    </xf>
    <xf numFmtId="183" fontId="11" fillId="0" borderId="10" xfId="63" applyNumberFormat="1" applyFont="1" applyFill="1" applyBorder="1" applyAlignment="1">
      <alignment horizontal="right" vertical="center"/>
      <protection/>
    </xf>
    <xf numFmtId="0" fontId="11" fillId="0" borderId="10" xfId="63" applyFont="1" applyFill="1" applyBorder="1" applyAlignment="1">
      <alignment horizontal="right" vertical="center"/>
      <protection/>
    </xf>
    <xf numFmtId="0" fontId="10" fillId="0" borderId="0" xfId="63" applyFont="1" applyFill="1" applyAlignment="1">
      <alignment vertical="center"/>
      <protection/>
    </xf>
    <xf numFmtId="183" fontId="11" fillId="0" borderId="0" xfId="63" applyNumberFormat="1" applyFont="1" applyFill="1" applyBorder="1" applyAlignment="1">
      <alignment horizontal="right" vertical="center"/>
      <protection/>
    </xf>
    <xf numFmtId="0" fontId="11" fillId="0" borderId="0" xfId="63" applyFont="1" applyFill="1" applyAlignment="1">
      <alignment horizontal="center" vertical="center"/>
      <protection/>
    </xf>
    <xf numFmtId="177" fontId="11" fillId="0" borderId="0" xfId="44" applyFont="1" applyFill="1" applyAlignment="1">
      <alignment horizontal="right" vertical="center"/>
    </xf>
    <xf numFmtId="183" fontId="11" fillId="0" borderId="0" xfId="44" applyNumberFormat="1" applyFont="1" applyFill="1" applyAlignment="1">
      <alignment horizontal="right" vertical="center"/>
    </xf>
    <xf numFmtId="183" fontId="11" fillId="0" borderId="0" xfId="60" applyNumberFormat="1" applyFont="1" applyFill="1" applyBorder="1" applyAlignment="1">
      <alignment horizontal="right" vertical="center"/>
      <protection/>
    </xf>
    <xf numFmtId="183" fontId="10" fillId="0" borderId="0" xfId="63" applyNumberFormat="1" applyFont="1" applyFill="1" applyAlignment="1">
      <alignment horizontal="right" vertical="center"/>
      <protection/>
    </xf>
    <xf numFmtId="183" fontId="11" fillId="0" borderId="10" xfId="44" applyNumberFormat="1" applyFont="1" applyFill="1" applyBorder="1" applyAlignment="1">
      <alignment horizontal="right" vertical="center" wrapText="1"/>
    </xf>
    <xf numFmtId="177" fontId="11" fillId="0" borderId="0" xfId="44" applyFont="1" applyFill="1" applyBorder="1" applyAlignment="1">
      <alignment horizontal="right" vertical="center" wrapText="1"/>
    </xf>
    <xf numFmtId="183" fontId="11" fillId="0" borderId="0" xfId="44" applyNumberFormat="1" applyFont="1" applyFill="1" applyBorder="1" applyAlignment="1">
      <alignment horizontal="right" vertical="center" wrapText="1"/>
    </xf>
    <xf numFmtId="182" fontId="11" fillId="0" borderId="0" xfId="60" applyNumberFormat="1" applyFont="1" applyFill="1" applyBorder="1" applyAlignment="1">
      <alignment horizontal="left" vertical="center"/>
      <protection/>
    </xf>
    <xf numFmtId="0" fontId="10" fillId="0" borderId="0" xfId="63" applyFont="1" applyFill="1" applyAlignment="1">
      <alignment horizontal="center" vertical="center"/>
      <protection/>
    </xf>
    <xf numFmtId="183" fontId="10" fillId="0" borderId="0" xfId="60" applyNumberFormat="1" applyFont="1" applyFill="1" applyBorder="1" applyAlignment="1">
      <alignment horizontal="right" vertical="center"/>
      <protection/>
    </xf>
    <xf numFmtId="182" fontId="10" fillId="0" borderId="0" xfId="60" applyNumberFormat="1" applyFont="1" applyFill="1" applyBorder="1" applyAlignment="1">
      <alignment horizontal="left"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175" fontId="10" fillId="0" borderId="0" xfId="63" applyNumberFormat="1" applyFont="1" applyFill="1" applyBorder="1" applyAlignment="1">
      <alignment horizontal="right" vertical="center"/>
      <protection/>
    </xf>
    <xf numFmtId="182" fontId="10" fillId="0" borderId="0" xfId="60" applyNumberFormat="1" applyFont="1" applyFill="1" applyAlignment="1">
      <alignment vertical="center"/>
      <protection/>
    </xf>
    <xf numFmtId="175" fontId="10" fillId="0" borderId="0" xfId="63" applyNumberFormat="1" applyFont="1" applyFill="1" applyAlignment="1">
      <alignment horizontal="right" vertical="center"/>
      <protection/>
    </xf>
    <xf numFmtId="182" fontId="10" fillId="0" borderId="0" xfId="0" applyNumberFormat="1" applyFont="1" applyFill="1" applyBorder="1" applyAlignment="1">
      <alignment vertical="center"/>
    </xf>
    <xf numFmtId="182" fontId="10" fillId="0" borderId="0" xfId="0" applyNumberFormat="1" applyFont="1" applyFill="1" applyBorder="1" applyAlignment="1">
      <alignment horizontal="left" vertical="center"/>
    </xf>
    <xf numFmtId="182" fontId="11" fillId="0" borderId="0" xfId="0" applyNumberFormat="1" applyFont="1" applyFill="1" applyBorder="1" applyAlignment="1">
      <alignment vertical="center"/>
    </xf>
    <xf numFmtId="182" fontId="11" fillId="0" borderId="0" xfId="0" applyNumberFormat="1" applyFont="1" applyFill="1" applyBorder="1" applyAlignment="1">
      <alignment horizontal="left" vertical="center"/>
    </xf>
    <xf numFmtId="183" fontId="10" fillId="0" borderId="10" xfId="0" applyNumberFormat="1" applyFont="1" applyFill="1" applyBorder="1" applyAlignment="1">
      <alignment horizontal="right" vertical="center"/>
    </xf>
    <xf numFmtId="175" fontId="11" fillId="0" borderId="10" xfId="0" applyNumberFormat="1" applyFont="1" applyFill="1" applyBorder="1" applyAlignment="1">
      <alignment horizontal="right" vertical="center"/>
    </xf>
    <xf numFmtId="183" fontId="11" fillId="0" borderId="10" xfId="0" applyNumberFormat="1" applyFont="1" applyFill="1" applyBorder="1" applyAlignment="1">
      <alignment horizontal="right" vertical="center"/>
    </xf>
    <xf numFmtId="175" fontId="11" fillId="0" borderId="0" xfId="0" applyNumberFormat="1" applyFont="1" applyFill="1" applyBorder="1" applyAlignment="1">
      <alignment horizontal="right" vertical="center"/>
    </xf>
    <xf numFmtId="182" fontId="10" fillId="0" borderId="0" xfId="0" applyNumberFormat="1" applyFont="1" applyFill="1" applyBorder="1" applyAlignment="1">
      <alignment horizontal="right" vertical="center"/>
    </xf>
    <xf numFmtId="182" fontId="11" fillId="0" borderId="0" xfId="0" applyNumberFormat="1" applyFont="1" applyFill="1" applyBorder="1" applyAlignment="1">
      <alignment horizontal="center" vertical="center"/>
    </xf>
    <xf numFmtId="182" fontId="11" fillId="0" borderId="10" xfId="0" applyNumberFormat="1" applyFont="1" applyFill="1" applyBorder="1" applyAlignment="1">
      <alignment horizontal="center" vertical="center"/>
    </xf>
    <xf numFmtId="183" fontId="11" fillId="0" borderId="10" xfId="61" applyNumberFormat="1" applyFont="1" applyFill="1" applyBorder="1" applyAlignment="1">
      <alignment horizontal="right" vertical="center"/>
      <protection/>
    </xf>
    <xf numFmtId="182" fontId="11" fillId="0" borderId="0" xfId="61" applyNumberFormat="1" applyFont="1" applyFill="1" applyBorder="1" applyAlignment="1">
      <alignment horizontal="left" vertical="center"/>
      <protection/>
    </xf>
    <xf numFmtId="182" fontId="11" fillId="0" borderId="0" xfId="61" applyNumberFormat="1" applyFont="1" applyFill="1" applyBorder="1" applyAlignment="1">
      <alignment horizontal="center" vertical="center"/>
      <protection/>
    </xf>
    <xf numFmtId="182" fontId="10" fillId="0" borderId="0" xfId="0" applyNumberFormat="1" applyFont="1" applyFill="1" applyBorder="1" applyAlignment="1">
      <alignment horizontal="center" vertical="center"/>
    </xf>
    <xf numFmtId="183" fontId="10" fillId="0" borderId="0" xfId="0" applyNumberFormat="1" applyFont="1" applyFill="1" applyBorder="1" applyAlignment="1">
      <alignment horizontal="right" vertical="center"/>
    </xf>
    <xf numFmtId="175" fontId="10" fillId="0" borderId="0" xfId="0" applyNumberFormat="1" applyFont="1" applyFill="1" applyBorder="1" applyAlignment="1">
      <alignment horizontal="right" vertical="center"/>
    </xf>
    <xf numFmtId="182" fontId="10" fillId="0" borderId="0" xfId="0" applyNumberFormat="1" applyFont="1" applyFill="1" applyBorder="1" applyAlignment="1" quotePrefix="1">
      <alignment horizontal="left" vertical="center"/>
    </xf>
    <xf numFmtId="183" fontId="11" fillId="0" borderId="0" xfId="61" applyNumberFormat="1" applyFont="1" applyFill="1" applyBorder="1" applyAlignment="1">
      <alignment horizontal="right" vertical="center"/>
      <protection/>
    </xf>
    <xf numFmtId="183" fontId="10" fillId="0" borderId="0" xfId="61" applyNumberFormat="1" applyFont="1" applyFill="1" applyBorder="1" applyAlignment="1">
      <alignment horizontal="right" vertical="center"/>
      <protection/>
    </xf>
    <xf numFmtId="183" fontId="10" fillId="0" borderId="10" xfId="61" applyNumberFormat="1" applyFont="1" applyFill="1" applyBorder="1" applyAlignment="1">
      <alignment horizontal="right" vertical="center"/>
      <protection/>
    </xf>
    <xf numFmtId="182" fontId="10" fillId="0" borderId="0" xfId="61" applyNumberFormat="1" applyFont="1" applyFill="1" applyBorder="1" applyAlignment="1">
      <alignment horizontal="left" vertical="center"/>
      <protection/>
    </xf>
    <xf numFmtId="182" fontId="10" fillId="0" borderId="0" xfId="61" applyNumberFormat="1" applyFont="1" applyFill="1" applyBorder="1" applyAlignment="1">
      <alignment horizontal="center" vertical="center"/>
      <protection/>
    </xf>
    <xf numFmtId="183" fontId="10" fillId="0" borderId="11" xfId="61" applyNumberFormat="1" applyFont="1" applyFill="1" applyBorder="1" applyAlignment="1">
      <alignment horizontal="right" vertical="center"/>
      <protection/>
    </xf>
    <xf numFmtId="183" fontId="9" fillId="0" borderId="0" xfId="62" applyNumberFormat="1" applyFont="1" applyFill="1" applyBorder="1" applyAlignment="1">
      <alignment horizontal="right" vertical="center"/>
      <protection/>
    </xf>
    <xf numFmtId="182" fontId="9" fillId="0" borderId="0" xfId="62" applyNumberFormat="1" applyFont="1" applyFill="1" applyBorder="1" applyAlignment="1">
      <alignment horizontal="left" vertical="center"/>
      <protection/>
    </xf>
    <xf numFmtId="182" fontId="9" fillId="0" borderId="0" xfId="62" applyNumberFormat="1" applyFont="1" applyFill="1" applyBorder="1" applyAlignment="1">
      <alignment horizontal="center" vertical="center"/>
      <protection/>
    </xf>
    <xf numFmtId="183" fontId="10" fillId="0" borderId="0" xfId="42" applyNumberFormat="1" applyFont="1" applyFill="1" applyAlignment="1">
      <alignment vertical="center"/>
    </xf>
    <xf numFmtId="183" fontId="10" fillId="0" borderId="0" xfId="63" applyNumberFormat="1" applyFont="1" applyFill="1" applyAlignment="1">
      <alignment vertical="center"/>
      <protection/>
    </xf>
    <xf numFmtId="183" fontId="10" fillId="0" borderId="0" xfId="42" applyNumberFormat="1" applyFont="1" applyFill="1" applyAlignment="1">
      <alignment horizontal="right" vertical="center"/>
    </xf>
    <xf numFmtId="183" fontId="10" fillId="0" borderId="10" xfId="63" applyNumberFormat="1" applyFont="1" applyFill="1" applyBorder="1" applyAlignment="1">
      <alignment horizontal="right" vertical="center"/>
      <protection/>
    </xf>
    <xf numFmtId="183" fontId="10" fillId="0" borderId="0" xfId="63" applyNumberFormat="1" applyFont="1" applyFill="1" applyBorder="1" applyAlignment="1">
      <alignment horizontal="right" vertical="center"/>
      <protection/>
    </xf>
    <xf numFmtId="183" fontId="10" fillId="0" borderId="10" xfId="63" applyNumberFormat="1" applyFont="1" applyFill="1" applyBorder="1" applyAlignment="1">
      <alignment vertical="center"/>
      <protection/>
    </xf>
    <xf numFmtId="183" fontId="10" fillId="0" borderId="10" xfId="42" applyNumberFormat="1" applyFont="1" applyFill="1" applyBorder="1" applyAlignment="1">
      <alignment horizontal="right" vertical="center"/>
    </xf>
    <xf numFmtId="183" fontId="10" fillId="0" borderId="0" xfId="42" applyNumberFormat="1" applyFont="1" applyFill="1" applyBorder="1" applyAlignment="1">
      <alignment horizontal="right" vertical="center"/>
    </xf>
    <xf numFmtId="183" fontId="10" fillId="0" borderId="11" xfId="63" applyNumberFormat="1" applyFont="1" applyFill="1" applyBorder="1" applyAlignment="1">
      <alignment horizontal="right" vertical="center"/>
      <protection/>
    </xf>
    <xf numFmtId="183" fontId="6" fillId="0" borderId="0" xfId="60" applyNumberFormat="1" applyFont="1" applyFill="1" applyBorder="1" applyAlignment="1">
      <alignment horizontal="center" vertical="center"/>
      <protection/>
    </xf>
    <xf numFmtId="182" fontId="7" fillId="0" borderId="0" xfId="60" applyNumberFormat="1" applyFont="1" applyFill="1" applyBorder="1" applyAlignment="1">
      <alignment horizontal="right" vertical="center"/>
      <protection/>
    </xf>
    <xf numFmtId="182" fontId="7" fillId="0" borderId="10" xfId="60" applyNumberFormat="1" applyFont="1" applyFill="1" applyBorder="1" applyAlignment="1">
      <alignment horizontal="right" vertical="center"/>
      <protection/>
    </xf>
    <xf numFmtId="183" fontId="7" fillId="0" borderId="10" xfId="44" applyNumberFormat="1" applyFont="1" applyFill="1" applyBorder="1" applyAlignment="1">
      <alignment horizontal="right" vertical="center" wrapText="1"/>
    </xf>
    <xf numFmtId="182" fontId="7" fillId="0" borderId="0" xfId="60" applyNumberFormat="1" applyFont="1" applyFill="1" applyBorder="1" applyAlignment="1" quotePrefix="1">
      <alignment horizontal="right" vertical="center"/>
      <protection/>
    </xf>
    <xf numFmtId="0" fontId="6" fillId="0" borderId="0" xfId="63" applyFont="1" applyFill="1" applyAlignment="1" quotePrefix="1">
      <alignment vertical="center"/>
      <protection/>
    </xf>
    <xf numFmtId="3" fontId="6" fillId="0" borderId="0" xfId="60" applyNumberFormat="1" applyFont="1" applyFill="1" applyBorder="1" applyAlignment="1">
      <alignment horizontal="right" vertical="center"/>
      <protection/>
    </xf>
    <xf numFmtId="183" fontId="6" fillId="0" borderId="11" xfId="60" applyNumberFormat="1" applyFont="1" applyFill="1" applyBorder="1" applyAlignment="1">
      <alignment horizontal="right" vertical="center"/>
      <protection/>
    </xf>
    <xf numFmtId="182" fontId="6" fillId="0" borderId="0" xfId="60" applyNumberFormat="1" applyFont="1" applyFill="1" applyBorder="1" applyAlignment="1" quotePrefix="1">
      <alignment horizontal="left" vertical="center"/>
      <protection/>
    </xf>
    <xf numFmtId="183" fontId="11" fillId="0" borderId="0" xfId="44" applyNumberFormat="1" applyFont="1" applyFill="1" applyBorder="1" applyAlignment="1">
      <alignment horizontal="center" vertical="center"/>
    </xf>
    <xf numFmtId="183" fontId="11" fillId="0" borderId="0" xfId="44" applyNumberFormat="1" applyFont="1" applyFill="1" applyBorder="1" applyAlignment="1">
      <alignment horizontal="right" vertical="center"/>
    </xf>
    <xf numFmtId="182" fontId="11" fillId="0" borderId="10" xfId="0" applyNumberFormat="1" applyFont="1" applyFill="1" applyBorder="1" applyAlignment="1">
      <alignment horizontal="right" vertical="center"/>
    </xf>
    <xf numFmtId="182" fontId="11" fillId="0" borderId="0" xfId="0" applyNumberFormat="1" applyFont="1" applyFill="1" applyBorder="1" applyAlignment="1">
      <alignment horizontal="right" vertical="center"/>
    </xf>
    <xf numFmtId="183" fontId="11" fillId="0" borderId="0" xfId="0" applyNumberFormat="1" applyFont="1" applyFill="1" applyBorder="1" applyAlignment="1">
      <alignment horizontal="right" vertical="center"/>
    </xf>
    <xf numFmtId="175" fontId="10" fillId="0" borderId="0" xfId="0" applyNumberFormat="1" applyFont="1" applyFill="1" applyBorder="1" applyAlignment="1">
      <alignment horizontal="left" vertical="center"/>
    </xf>
    <xf numFmtId="175" fontId="10" fillId="0" borderId="0" xfId="0" applyNumberFormat="1" applyFont="1" applyFill="1" applyBorder="1" applyAlignment="1">
      <alignment horizontal="center" vertical="center"/>
    </xf>
    <xf numFmtId="183" fontId="10" fillId="0" borderId="0" xfId="60" applyNumberFormat="1" applyFont="1" applyFill="1" applyAlignment="1">
      <alignment horizontal="right" vertical="center"/>
      <protection/>
    </xf>
    <xf numFmtId="182" fontId="10" fillId="0" borderId="0" xfId="0" applyNumberFormat="1" applyFont="1" applyFill="1" applyBorder="1" applyAlignment="1" quotePrefix="1">
      <alignment horizontal="center" vertical="center"/>
    </xf>
    <xf numFmtId="183" fontId="10" fillId="0" borderId="10" xfId="60" applyNumberFormat="1" applyFont="1" applyFill="1" applyBorder="1" applyAlignment="1">
      <alignment horizontal="right" vertical="center"/>
      <protection/>
    </xf>
    <xf numFmtId="183" fontId="10" fillId="0" borderId="11" xfId="0" applyNumberFormat="1" applyFont="1" applyFill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center" vertical="center"/>
    </xf>
    <xf numFmtId="175" fontId="10" fillId="0" borderId="0" xfId="60" applyNumberFormat="1" applyFont="1" applyFill="1" applyBorder="1" applyAlignment="1">
      <alignment horizontal="center" vertical="center"/>
      <protection/>
    </xf>
    <xf numFmtId="189" fontId="10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Fill="1" applyAlignment="1">
      <alignment/>
    </xf>
    <xf numFmtId="184" fontId="10" fillId="0" borderId="0" xfId="0" applyNumberFormat="1" applyFont="1" applyFill="1" applyBorder="1" applyAlignment="1" quotePrefix="1">
      <alignment horizontal="center" vertical="center"/>
    </xf>
    <xf numFmtId="183" fontId="11" fillId="0" borderId="10" xfId="44" applyNumberFormat="1" applyFont="1" applyFill="1" applyBorder="1" applyAlignment="1">
      <alignment horizontal="center" vertical="center" wrapText="1"/>
    </xf>
    <xf numFmtId="183" fontId="10" fillId="0" borderId="0" xfId="63" applyNumberFormat="1" applyFont="1" applyFill="1" applyAlignment="1">
      <alignment horizontal="center" vertical="center"/>
      <protection/>
    </xf>
    <xf numFmtId="182" fontId="10" fillId="0" borderId="10" xfId="0" applyNumberFormat="1" applyFont="1" applyFill="1" applyBorder="1" applyAlignment="1">
      <alignment vertical="center"/>
    </xf>
    <xf numFmtId="183" fontId="10" fillId="0" borderId="10" xfId="42" applyNumberFormat="1" applyFont="1" applyFill="1" applyBorder="1" applyAlignment="1">
      <alignment vertical="center"/>
    </xf>
    <xf numFmtId="182" fontId="6" fillId="0" borderId="10" xfId="0" applyNumberFormat="1" applyFont="1" applyFill="1" applyBorder="1" applyAlignment="1">
      <alignment horizontal="left" vertical="center" shrinkToFit="1"/>
    </xf>
    <xf numFmtId="183" fontId="11" fillId="0" borderId="10" xfId="44" applyNumberFormat="1" applyFont="1" applyFill="1" applyBorder="1" applyAlignment="1">
      <alignment horizontal="center" vertical="center"/>
    </xf>
    <xf numFmtId="183" fontId="11" fillId="0" borderId="12" xfId="63" applyNumberFormat="1" applyFont="1" applyFill="1" applyBorder="1" applyAlignment="1">
      <alignment horizontal="center" vertical="center"/>
      <protection/>
    </xf>
    <xf numFmtId="182" fontId="7" fillId="0" borderId="10" xfId="60" applyNumberFormat="1" applyFont="1" applyFill="1" applyBorder="1" applyAlignment="1">
      <alignment horizontal="center" vertical="center"/>
      <protection/>
    </xf>
    <xf numFmtId="183" fontId="11" fillId="0" borderId="0" xfId="62" applyNumberFormat="1" applyFont="1" applyFill="1" applyBorder="1" applyAlignment="1">
      <alignment horizontal="right" vertical="center"/>
      <protection/>
    </xf>
    <xf numFmtId="182" fontId="11" fillId="0" borderId="0" xfId="62" applyNumberFormat="1" applyFont="1" applyFill="1" applyBorder="1" applyAlignment="1">
      <alignment horizontal="left" vertical="center"/>
      <protection/>
    </xf>
    <xf numFmtId="182" fontId="11" fillId="0" borderId="0" xfId="62" applyNumberFormat="1" applyFont="1" applyFill="1" applyBorder="1" applyAlignment="1">
      <alignment horizontal="center" vertical="center"/>
      <protection/>
    </xf>
    <xf numFmtId="183" fontId="10" fillId="0" borderId="0" xfId="0" applyNumberFormat="1" applyFont="1" applyFill="1" applyAlignment="1">
      <alignment horizontal="right" vertical="center"/>
    </xf>
    <xf numFmtId="175" fontId="10" fillId="0" borderId="0" xfId="0" applyNumberFormat="1" applyFont="1" applyFill="1" applyAlignment="1">
      <alignment horizontal="right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 2 2" xfId="44"/>
    <cellStyle name="Comma 5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 4" xfId="59"/>
    <cellStyle name="Normal 2 13" xfId="60"/>
    <cellStyle name="Normal 3" xfId="61"/>
    <cellStyle name="Normal_EGCO_June10 TE" xfId="62"/>
    <cellStyle name="Normal_KEGCO_2002" xfId="63"/>
    <cellStyle name="Normal_Sheet5" xfId="64"/>
    <cellStyle name="Normal_Sheet7 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99"/>
  </sheetPr>
  <dimension ref="A1:L136"/>
  <sheetViews>
    <sheetView zoomScale="115" zoomScaleNormal="115" zoomScaleSheetLayoutView="110" workbookViewId="0" topLeftCell="D128">
      <selection activeCell="M128" sqref="M1:BJ16384"/>
    </sheetView>
  </sheetViews>
  <sheetFormatPr defaultColWidth="9.140625" defaultRowHeight="15.75" customHeight="1"/>
  <cols>
    <col min="1" max="2" width="1.1484375" style="14" customWidth="1"/>
    <col min="3" max="3" width="31.00390625" style="14" customWidth="1"/>
    <col min="4" max="4" width="6.7109375" style="18" customWidth="1"/>
    <col min="5" max="5" width="0.71875" style="14" customWidth="1"/>
    <col min="6" max="6" width="11.7109375" style="19" customWidth="1"/>
    <col min="7" max="7" width="0.71875" style="14" customWidth="1"/>
    <col min="8" max="8" width="11.7109375" style="19" customWidth="1"/>
    <col min="9" max="9" width="0.71875" style="18" customWidth="1"/>
    <col min="10" max="10" width="11.7109375" style="19" customWidth="1"/>
    <col min="11" max="11" width="0.71875" style="14" customWidth="1"/>
    <col min="12" max="12" width="11.7109375" style="19" customWidth="1"/>
    <col min="13" max="16384" width="9.140625" style="16" customWidth="1"/>
  </cols>
  <sheetData>
    <row r="1" spans="1:12" ht="21.75" customHeight="1">
      <c r="A1" s="15" t="s">
        <v>93</v>
      </c>
      <c r="B1" s="15"/>
      <c r="C1" s="15"/>
      <c r="L1" s="88"/>
    </row>
    <row r="2" spans="1:3" ht="21.75" customHeight="1">
      <c r="A2" s="15" t="s">
        <v>72</v>
      </c>
      <c r="B2" s="15"/>
      <c r="C2" s="15"/>
    </row>
    <row r="3" spans="1:12" ht="21.75" customHeight="1">
      <c r="A3" s="12" t="s">
        <v>184</v>
      </c>
      <c r="B3" s="12"/>
      <c r="C3" s="12"/>
      <c r="D3" s="22"/>
      <c r="E3" s="17"/>
      <c r="F3" s="23"/>
      <c r="G3" s="17"/>
      <c r="H3" s="23"/>
      <c r="I3" s="22"/>
      <c r="J3" s="23"/>
      <c r="K3" s="17"/>
      <c r="L3" s="23"/>
    </row>
    <row r="4" ht="18.75" customHeight="1"/>
    <row r="5" spans="2:12" s="112" customFormat="1" ht="18.75" customHeight="1">
      <c r="B5" s="113"/>
      <c r="C5" s="113"/>
      <c r="D5" s="114"/>
      <c r="E5" s="115"/>
      <c r="F5" s="116"/>
      <c r="G5" s="159"/>
      <c r="H5" s="118" t="s">
        <v>0</v>
      </c>
      <c r="I5" s="160"/>
      <c r="J5" s="116"/>
      <c r="K5" s="159"/>
      <c r="L5" s="118" t="s">
        <v>1</v>
      </c>
    </row>
    <row r="6" spans="2:12" s="112" customFormat="1" ht="18.75" customHeight="1">
      <c r="B6" s="113"/>
      <c r="C6" s="113"/>
      <c r="D6" s="114"/>
      <c r="E6" s="115"/>
      <c r="F6" s="161"/>
      <c r="G6" s="115"/>
      <c r="H6" s="161"/>
      <c r="I6" s="121"/>
      <c r="J6" s="161"/>
      <c r="K6" s="115"/>
      <c r="L6" s="161" t="s">
        <v>157</v>
      </c>
    </row>
    <row r="7" spans="2:12" s="112" customFormat="1" ht="18.75" customHeight="1">
      <c r="B7" s="113"/>
      <c r="C7" s="113"/>
      <c r="D7" s="114"/>
      <c r="E7" s="115"/>
      <c r="F7" s="161" t="s">
        <v>84</v>
      </c>
      <c r="G7" s="115"/>
      <c r="H7" s="161" t="s">
        <v>89</v>
      </c>
      <c r="I7" s="121"/>
      <c r="J7" s="161" t="s">
        <v>84</v>
      </c>
      <c r="K7" s="115"/>
      <c r="L7" s="161" t="s">
        <v>89</v>
      </c>
    </row>
    <row r="8" spans="1:12" s="112" customFormat="1" ht="18.75" customHeight="1">
      <c r="A8" s="113"/>
      <c r="B8" s="113"/>
      <c r="C8" s="113"/>
      <c r="D8" s="126"/>
      <c r="E8" s="115"/>
      <c r="F8" s="161" t="s">
        <v>185</v>
      </c>
      <c r="G8" s="115"/>
      <c r="H8" s="161" t="s">
        <v>2</v>
      </c>
      <c r="I8" s="121"/>
      <c r="J8" s="161" t="s">
        <v>185</v>
      </c>
      <c r="K8" s="115"/>
      <c r="L8" s="161" t="s">
        <v>2</v>
      </c>
    </row>
    <row r="9" spans="1:12" s="112" customFormat="1" ht="18.75" customHeight="1">
      <c r="A9" s="113"/>
      <c r="B9" s="113"/>
      <c r="C9" s="113"/>
      <c r="D9" s="126"/>
      <c r="E9" s="115"/>
      <c r="F9" s="161" t="s">
        <v>94</v>
      </c>
      <c r="G9" s="115"/>
      <c r="H9" s="161" t="s">
        <v>51</v>
      </c>
      <c r="I9" s="121"/>
      <c r="J9" s="161" t="s">
        <v>94</v>
      </c>
      <c r="K9" s="115"/>
      <c r="L9" s="161" t="s">
        <v>51</v>
      </c>
    </row>
    <row r="10" spans="1:12" s="112" customFormat="1" ht="18.75" customHeight="1">
      <c r="A10" s="113"/>
      <c r="B10" s="113"/>
      <c r="C10" s="113"/>
      <c r="D10" s="122" t="s">
        <v>3</v>
      </c>
      <c r="E10" s="115"/>
      <c r="F10" s="118" t="s">
        <v>95</v>
      </c>
      <c r="G10" s="115"/>
      <c r="H10" s="118" t="s">
        <v>95</v>
      </c>
      <c r="I10" s="121"/>
      <c r="J10" s="118" t="s">
        <v>95</v>
      </c>
      <c r="K10" s="115"/>
      <c r="L10" s="118" t="s">
        <v>95</v>
      </c>
    </row>
    <row r="11" spans="1:5" s="112" customFormat="1" ht="18.75" customHeight="1">
      <c r="A11" s="113"/>
      <c r="B11" s="113"/>
      <c r="C11" s="113"/>
      <c r="E11" s="115"/>
    </row>
    <row r="12" spans="1:12" s="112" customFormat="1" ht="18.75" customHeight="1">
      <c r="A12" s="115" t="s">
        <v>4</v>
      </c>
      <c r="B12" s="113"/>
      <c r="C12" s="113"/>
      <c r="D12" s="126"/>
      <c r="E12" s="113"/>
      <c r="F12" s="127"/>
      <c r="G12" s="113"/>
      <c r="H12" s="127"/>
      <c r="I12" s="126"/>
      <c r="J12" s="127"/>
      <c r="K12" s="113"/>
      <c r="L12" s="127"/>
    </row>
    <row r="13" spans="1:12" s="112" customFormat="1" ht="3.75" customHeight="1">
      <c r="A13" s="115"/>
      <c r="B13" s="113"/>
      <c r="C13" s="113"/>
      <c r="D13" s="126"/>
      <c r="E13" s="113"/>
      <c r="F13" s="127"/>
      <c r="G13" s="113"/>
      <c r="H13" s="127"/>
      <c r="I13" s="126"/>
      <c r="J13" s="127"/>
      <c r="K13" s="113"/>
      <c r="L13" s="127"/>
    </row>
    <row r="14" spans="1:12" s="112" customFormat="1" ht="18.75" customHeight="1">
      <c r="A14" s="115" t="s">
        <v>5</v>
      </c>
      <c r="B14" s="113"/>
      <c r="C14" s="113"/>
      <c r="D14" s="126"/>
      <c r="E14" s="113"/>
      <c r="F14" s="127"/>
      <c r="G14" s="162"/>
      <c r="H14" s="127"/>
      <c r="I14" s="163"/>
      <c r="J14" s="127"/>
      <c r="K14" s="162"/>
      <c r="L14" s="127"/>
    </row>
    <row r="15" spans="1:12" s="112" customFormat="1" ht="3.75" customHeight="1">
      <c r="A15" s="115"/>
      <c r="B15" s="113"/>
      <c r="C15" s="113"/>
      <c r="D15" s="126"/>
      <c r="E15" s="113"/>
      <c r="F15" s="127"/>
      <c r="G15" s="162"/>
      <c r="H15" s="127"/>
      <c r="I15" s="163"/>
      <c r="J15" s="127"/>
      <c r="K15" s="162"/>
      <c r="L15" s="127"/>
    </row>
    <row r="16" spans="1:12" s="112" customFormat="1" ht="18.75" customHeight="1">
      <c r="A16" s="113" t="s">
        <v>6</v>
      </c>
      <c r="B16" s="113"/>
      <c r="C16" s="113"/>
      <c r="D16" s="126"/>
      <c r="E16" s="113"/>
      <c r="F16" s="164">
        <v>1230725</v>
      </c>
      <c r="G16" s="128"/>
      <c r="H16" s="164">
        <v>609814</v>
      </c>
      <c r="I16" s="164"/>
      <c r="J16" s="164">
        <v>926794</v>
      </c>
      <c r="K16" s="164"/>
      <c r="L16" s="164">
        <v>365742</v>
      </c>
    </row>
    <row r="17" spans="1:12" s="112" customFormat="1" ht="18.75" customHeight="1">
      <c r="A17" s="113" t="s">
        <v>152</v>
      </c>
      <c r="B17" s="113"/>
      <c r="C17" s="113"/>
      <c r="D17" s="126">
        <v>8</v>
      </c>
      <c r="E17" s="113"/>
      <c r="F17" s="164">
        <v>1292609</v>
      </c>
      <c r="G17" s="128"/>
      <c r="H17" s="164">
        <v>2429015</v>
      </c>
      <c r="I17" s="164"/>
      <c r="J17" s="164">
        <v>0</v>
      </c>
      <c r="K17" s="164"/>
      <c r="L17" s="164">
        <v>0</v>
      </c>
    </row>
    <row r="18" spans="1:12" s="112" customFormat="1" ht="18.75" customHeight="1">
      <c r="A18" s="113" t="s">
        <v>151</v>
      </c>
      <c r="B18" s="113"/>
      <c r="C18" s="113"/>
      <c r="D18" s="126">
        <v>9</v>
      </c>
      <c r="E18" s="113"/>
      <c r="F18" s="164">
        <v>1543736</v>
      </c>
      <c r="G18" s="162"/>
      <c r="H18" s="164">
        <v>1051601</v>
      </c>
      <c r="I18" s="164"/>
      <c r="J18" s="164">
        <v>348586</v>
      </c>
      <c r="K18" s="164"/>
      <c r="L18" s="164">
        <v>247371</v>
      </c>
    </row>
    <row r="19" spans="1:12" s="112" customFormat="1" ht="18.75" customHeight="1">
      <c r="A19" s="113" t="s">
        <v>96</v>
      </c>
      <c r="B19" s="113"/>
      <c r="C19" s="113"/>
      <c r="D19" s="126">
        <v>10</v>
      </c>
      <c r="F19" s="164">
        <v>547775</v>
      </c>
      <c r="G19" s="162"/>
      <c r="H19" s="164">
        <v>451144</v>
      </c>
      <c r="I19" s="164"/>
      <c r="J19" s="164">
        <v>186625</v>
      </c>
      <c r="K19" s="164"/>
      <c r="L19" s="164">
        <v>168492</v>
      </c>
    </row>
    <row r="20" spans="1:5" s="112" customFormat="1" ht="18.75" customHeight="1">
      <c r="A20" s="113" t="s">
        <v>172</v>
      </c>
      <c r="B20" s="113"/>
      <c r="C20" s="113"/>
      <c r="E20" s="113"/>
    </row>
    <row r="21" spans="1:12" s="112" customFormat="1" ht="18.75" customHeight="1">
      <c r="A21" s="113"/>
      <c r="B21" s="113" t="s">
        <v>173</v>
      </c>
      <c r="C21" s="113"/>
      <c r="D21" s="168">
        <v>21.5</v>
      </c>
      <c r="E21" s="113"/>
      <c r="F21" s="164">
        <v>2193</v>
      </c>
      <c r="G21" s="162"/>
      <c r="H21" s="164">
        <v>1693</v>
      </c>
      <c r="I21" s="164"/>
      <c r="J21" s="164">
        <v>712193</v>
      </c>
      <c r="K21" s="164"/>
      <c r="L21" s="164">
        <v>142993</v>
      </c>
    </row>
    <row r="22" spans="1:12" s="112" customFormat="1" ht="18.75" customHeight="1">
      <c r="A22" s="113" t="s">
        <v>120</v>
      </c>
      <c r="B22" s="113"/>
      <c r="C22" s="113"/>
      <c r="D22" s="126">
        <v>11</v>
      </c>
      <c r="E22" s="113"/>
      <c r="F22" s="166">
        <v>136411</v>
      </c>
      <c r="G22" s="162"/>
      <c r="H22" s="166">
        <v>164727</v>
      </c>
      <c r="I22" s="164"/>
      <c r="J22" s="166">
        <v>136248</v>
      </c>
      <c r="K22" s="164"/>
      <c r="L22" s="166">
        <v>164727</v>
      </c>
    </row>
    <row r="23" spans="1:12" s="112" customFormat="1" ht="3.75" customHeight="1">
      <c r="A23" s="113"/>
      <c r="B23" s="113"/>
      <c r="C23" s="113"/>
      <c r="D23" s="126"/>
      <c r="E23" s="113"/>
      <c r="F23" s="127"/>
      <c r="G23" s="162"/>
      <c r="H23" s="127"/>
      <c r="I23" s="163"/>
      <c r="J23" s="127"/>
      <c r="K23" s="162"/>
      <c r="L23" s="127"/>
    </row>
    <row r="24" spans="1:12" s="112" customFormat="1" ht="18.75" customHeight="1">
      <c r="A24" s="115" t="s">
        <v>7</v>
      </c>
      <c r="B24" s="113"/>
      <c r="C24" s="113"/>
      <c r="D24" s="126"/>
      <c r="E24" s="113"/>
      <c r="F24" s="116">
        <f>SUM(F16:F22)</f>
        <v>4753449</v>
      </c>
      <c r="G24" s="162"/>
      <c r="H24" s="116">
        <f>SUM(H16:H22)</f>
        <v>4707994</v>
      </c>
      <c r="I24" s="163"/>
      <c r="J24" s="116">
        <f>SUM(J16:J22)</f>
        <v>2310446</v>
      </c>
      <c r="K24" s="162"/>
      <c r="L24" s="116">
        <f>SUM(L16:L22)</f>
        <v>1089325</v>
      </c>
    </row>
    <row r="25" spans="1:12" s="112" customFormat="1" ht="18.75" customHeight="1">
      <c r="A25" s="113"/>
      <c r="B25" s="113"/>
      <c r="C25" s="113"/>
      <c r="D25" s="126"/>
      <c r="E25" s="113"/>
      <c r="F25" s="127"/>
      <c r="G25" s="162"/>
      <c r="H25" s="127"/>
      <c r="I25" s="163"/>
      <c r="J25" s="127"/>
      <c r="K25" s="162"/>
      <c r="L25" s="127"/>
    </row>
    <row r="26" spans="1:12" s="112" customFormat="1" ht="18.75" customHeight="1">
      <c r="A26" s="115" t="s">
        <v>8</v>
      </c>
      <c r="B26" s="113"/>
      <c r="C26" s="113"/>
      <c r="D26" s="126"/>
      <c r="E26" s="113"/>
      <c r="F26" s="127"/>
      <c r="G26" s="162"/>
      <c r="H26" s="127"/>
      <c r="I26" s="163"/>
      <c r="J26" s="127"/>
      <c r="K26" s="162"/>
      <c r="L26" s="127"/>
    </row>
    <row r="27" spans="1:12" s="112" customFormat="1" ht="3.75" customHeight="1">
      <c r="A27" s="113"/>
      <c r="B27" s="113"/>
      <c r="C27" s="113"/>
      <c r="D27" s="126"/>
      <c r="E27" s="113"/>
      <c r="F27" s="127"/>
      <c r="G27" s="162"/>
      <c r="H27" s="127"/>
      <c r="I27" s="163"/>
      <c r="J27" s="127"/>
      <c r="K27" s="162"/>
      <c r="L27" s="127"/>
    </row>
    <row r="28" spans="1:12" s="112" customFormat="1" ht="18">
      <c r="A28" s="113" t="s">
        <v>152</v>
      </c>
      <c r="B28" s="113"/>
      <c r="C28" s="113"/>
      <c r="D28" s="126">
        <v>8</v>
      </c>
      <c r="E28" s="113"/>
      <c r="F28" s="127">
        <v>608139</v>
      </c>
      <c r="G28" s="162"/>
      <c r="H28" s="127">
        <v>400502</v>
      </c>
      <c r="I28" s="163"/>
      <c r="J28" s="127">
        <v>100803</v>
      </c>
      <c r="K28" s="162"/>
      <c r="L28" s="127">
        <v>100748</v>
      </c>
    </row>
    <row r="29" spans="1:12" s="112" customFormat="1" ht="18.75" customHeight="1">
      <c r="A29" s="113" t="s">
        <v>97</v>
      </c>
      <c r="B29" s="113"/>
      <c r="C29" s="113"/>
      <c r="D29" s="126">
        <v>12</v>
      </c>
      <c r="E29" s="113"/>
      <c r="F29" s="127">
        <v>0</v>
      </c>
      <c r="G29" s="162"/>
      <c r="H29" s="127">
        <v>0</v>
      </c>
      <c r="I29" s="163"/>
      <c r="J29" s="127">
        <v>7292129</v>
      </c>
      <c r="K29" s="162"/>
      <c r="L29" s="127">
        <v>7292079</v>
      </c>
    </row>
    <row r="30" spans="1:12" s="112" customFormat="1" ht="18.75" customHeight="1">
      <c r="A30" s="113" t="s">
        <v>122</v>
      </c>
      <c r="B30" s="113"/>
      <c r="C30" s="113"/>
      <c r="D30" s="168">
        <v>21.5</v>
      </c>
      <c r="E30" s="113"/>
      <c r="F30" s="127">
        <v>0</v>
      </c>
      <c r="G30" s="162"/>
      <c r="H30" s="127">
        <v>0</v>
      </c>
      <c r="I30" s="163"/>
      <c r="J30" s="127">
        <v>71400</v>
      </c>
      <c r="K30" s="162"/>
      <c r="L30" s="127">
        <v>71400</v>
      </c>
    </row>
    <row r="31" spans="1:12" s="112" customFormat="1" ht="18.75" customHeight="1">
      <c r="A31" s="113" t="s">
        <v>98</v>
      </c>
      <c r="B31" s="113"/>
      <c r="C31" s="113"/>
      <c r="D31" s="126">
        <v>13</v>
      </c>
      <c r="E31" s="113"/>
      <c r="F31" s="127">
        <v>0</v>
      </c>
      <c r="G31" s="162"/>
      <c r="H31" s="127">
        <v>0</v>
      </c>
      <c r="I31" s="163"/>
      <c r="J31" s="127">
        <v>925638</v>
      </c>
      <c r="K31" s="162"/>
      <c r="L31" s="127">
        <v>932989</v>
      </c>
    </row>
    <row r="32" spans="1:12" s="112" customFormat="1" ht="18.75" customHeight="1">
      <c r="A32" s="113" t="s">
        <v>70</v>
      </c>
      <c r="B32" s="113"/>
      <c r="C32" s="113"/>
      <c r="D32" s="126">
        <v>14</v>
      </c>
      <c r="E32" s="113"/>
      <c r="F32" s="164">
        <v>30388398</v>
      </c>
      <c r="G32" s="162"/>
      <c r="H32" s="164">
        <v>27414884</v>
      </c>
      <c r="I32" s="164"/>
      <c r="J32" s="164">
        <v>674302</v>
      </c>
      <c r="K32" s="164"/>
      <c r="L32" s="164">
        <v>672319</v>
      </c>
    </row>
    <row r="33" spans="1:12" s="112" customFormat="1" ht="18.75" customHeight="1">
      <c r="A33" s="113" t="s">
        <v>121</v>
      </c>
      <c r="B33" s="113"/>
      <c r="C33" s="113"/>
      <c r="D33" s="126">
        <v>15</v>
      </c>
      <c r="E33" s="113"/>
      <c r="F33" s="164">
        <v>676156</v>
      </c>
      <c r="G33" s="162"/>
      <c r="H33" s="164">
        <v>416975</v>
      </c>
      <c r="I33" s="164"/>
      <c r="J33" s="164">
        <v>7090</v>
      </c>
      <c r="K33" s="164"/>
      <c r="L33" s="164">
        <v>5455</v>
      </c>
    </row>
    <row r="34" spans="1:12" s="112" customFormat="1" ht="18.75" customHeight="1">
      <c r="A34" s="113" t="s">
        <v>71</v>
      </c>
      <c r="B34" s="113"/>
      <c r="C34" s="113"/>
      <c r="D34" s="126"/>
      <c r="E34" s="113"/>
      <c r="F34" s="166">
        <v>64467</v>
      </c>
      <c r="G34" s="162"/>
      <c r="H34" s="166">
        <v>116879</v>
      </c>
      <c r="I34" s="164"/>
      <c r="J34" s="166">
        <v>28113</v>
      </c>
      <c r="K34" s="164"/>
      <c r="L34" s="166">
        <v>28842</v>
      </c>
    </row>
    <row r="35" spans="1:12" s="112" customFormat="1" ht="3.75" customHeight="1">
      <c r="A35" s="113"/>
      <c r="B35" s="113"/>
      <c r="C35" s="113"/>
      <c r="D35" s="126"/>
      <c r="E35" s="113"/>
      <c r="F35" s="127"/>
      <c r="G35" s="162"/>
      <c r="H35" s="127"/>
      <c r="I35" s="163"/>
      <c r="J35" s="127"/>
      <c r="K35" s="162"/>
      <c r="L35" s="127"/>
    </row>
    <row r="36" spans="1:12" s="112" customFormat="1" ht="18.75" customHeight="1">
      <c r="A36" s="115" t="s">
        <v>9</v>
      </c>
      <c r="C36" s="113"/>
      <c r="D36" s="126"/>
      <c r="E36" s="113"/>
      <c r="F36" s="116">
        <f>SUM(F28:F34)</f>
        <v>31737160</v>
      </c>
      <c r="G36" s="162"/>
      <c r="H36" s="116">
        <f>SUM(H28:H34)</f>
        <v>28349240</v>
      </c>
      <c r="I36" s="163"/>
      <c r="J36" s="116">
        <f>SUM(J28:J34)</f>
        <v>9099475</v>
      </c>
      <c r="K36" s="162"/>
      <c r="L36" s="116">
        <f>SUM(L28:L34)</f>
        <v>9103832</v>
      </c>
    </row>
    <row r="37" spans="1:12" s="112" customFormat="1" ht="3.75" customHeight="1">
      <c r="A37" s="113"/>
      <c r="B37" s="113"/>
      <c r="C37" s="113"/>
      <c r="D37" s="126"/>
      <c r="E37" s="113"/>
      <c r="F37" s="127"/>
      <c r="G37" s="162"/>
      <c r="H37" s="127"/>
      <c r="I37" s="163"/>
      <c r="J37" s="127"/>
      <c r="K37" s="162"/>
      <c r="L37" s="127"/>
    </row>
    <row r="38" spans="1:12" s="112" customFormat="1" ht="18.75" customHeight="1" thickBot="1">
      <c r="A38" s="115" t="s">
        <v>10</v>
      </c>
      <c r="B38" s="113"/>
      <c r="C38" s="113"/>
      <c r="D38" s="126"/>
      <c r="E38" s="113"/>
      <c r="F38" s="167">
        <f>SUM(F24,F36)</f>
        <v>36490609</v>
      </c>
      <c r="G38" s="162"/>
      <c r="H38" s="167">
        <f>SUM(H24,H36)</f>
        <v>33057234</v>
      </c>
      <c r="I38" s="163"/>
      <c r="J38" s="167">
        <f>SUM(J24,J36)</f>
        <v>11409921</v>
      </c>
      <c r="K38" s="162"/>
      <c r="L38" s="167">
        <f>SUM(L24,L36)</f>
        <v>10193157</v>
      </c>
    </row>
    <row r="39" spans="1:12" s="112" customFormat="1" ht="18.75" customHeight="1" thickTop="1">
      <c r="A39" s="115"/>
      <c r="B39" s="113"/>
      <c r="C39" s="113"/>
      <c r="D39" s="126"/>
      <c r="E39" s="113"/>
      <c r="F39" s="127"/>
      <c r="G39" s="162"/>
      <c r="H39" s="127"/>
      <c r="I39" s="163"/>
      <c r="J39" s="127"/>
      <c r="K39" s="162"/>
      <c r="L39" s="127"/>
    </row>
    <row r="40" spans="1:12" s="112" customFormat="1" ht="18.75" customHeight="1">
      <c r="A40" s="115"/>
      <c r="B40" s="113"/>
      <c r="C40" s="113"/>
      <c r="D40" s="126"/>
      <c r="E40" s="113"/>
      <c r="F40" s="127"/>
      <c r="G40" s="162"/>
      <c r="H40" s="127"/>
      <c r="I40" s="163"/>
      <c r="J40" s="127"/>
      <c r="K40" s="162"/>
      <c r="L40" s="127"/>
    </row>
    <row r="41" spans="1:11" ht="18.75" customHeight="1">
      <c r="A41" s="15"/>
      <c r="G41" s="20"/>
      <c r="I41" s="21"/>
      <c r="K41" s="20"/>
    </row>
    <row r="42" spans="1:11" ht="18.75" customHeight="1">
      <c r="A42" s="15"/>
      <c r="G42" s="20"/>
      <c r="I42" s="21"/>
      <c r="K42" s="20"/>
    </row>
    <row r="43" spans="1:11" ht="18.75" customHeight="1">
      <c r="A43" s="14" t="s">
        <v>60</v>
      </c>
      <c r="G43" s="20"/>
      <c r="I43" s="21"/>
      <c r="K43" s="20"/>
    </row>
    <row r="44" spans="7:11" ht="18.75" customHeight="1">
      <c r="G44" s="20"/>
      <c r="I44" s="21"/>
      <c r="K44" s="20"/>
    </row>
    <row r="45" spans="7:11" ht="14.25" customHeight="1">
      <c r="G45" s="20"/>
      <c r="I45" s="21"/>
      <c r="K45" s="20"/>
    </row>
    <row r="46" spans="7:11" ht="9" customHeight="1">
      <c r="G46" s="20"/>
      <c r="I46" s="21"/>
      <c r="K46" s="20"/>
    </row>
    <row r="47" spans="1:12" ht="21.75" customHeight="1">
      <c r="A47" s="177" t="s">
        <v>203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</row>
    <row r="48" spans="1:12" ht="21.75" customHeight="1">
      <c r="A48" s="15" t="str">
        <f>A1</f>
        <v>บริษัท พลังงานบริสุทธิ์ จำกัด (มหาชน)  </v>
      </c>
      <c r="B48" s="15"/>
      <c r="C48" s="15"/>
      <c r="G48" s="20"/>
      <c r="I48" s="21"/>
      <c r="K48" s="20"/>
      <c r="L48" s="88"/>
    </row>
    <row r="49" spans="1:11" ht="21.75" customHeight="1">
      <c r="A49" s="15" t="s">
        <v>72</v>
      </c>
      <c r="B49" s="15"/>
      <c r="C49" s="15"/>
      <c r="G49" s="20"/>
      <c r="I49" s="21"/>
      <c r="K49" s="20"/>
    </row>
    <row r="50" spans="1:12" ht="21.75" customHeight="1">
      <c r="A50" s="12" t="str">
        <f>A3</f>
        <v>ณ วันที่ 30 มิถุนายน พ.ศ. 2559</v>
      </c>
      <c r="B50" s="12"/>
      <c r="C50" s="12"/>
      <c r="D50" s="22"/>
      <c r="E50" s="17"/>
      <c r="F50" s="23"/>
      <c r="G50" s="24"/>
      <c r="H50" s="23"/>
      <c r="I50" s="25"/>
      <c r="J50" s="23"/>
      <c r="K50" s="24"/>
      <c r="L50" s="23"/>
    </row>
    <row r="51" spans="7:11" ht="18.75" customHeight="1">
      <c r="G51" s="20"/>
      <c r="I51" s="21"/>
      <c r="K51" s="20"/>
    </row>
    <row r="52" spans="2:12" s="112" customFormat="1" ht="18.75" customHeight="1">
      <c r="B52" s="113"/>
      <c r="C52" s="113"/>
      <c r="D52" s="114"/>
      <c r="E52" s="115"/>
      <c r="F52" s="116"/>
      <c r="G52" s="159"/>
      <c r="H52" s="118" t="s">
        <v>0</v>
      </c>
      <c r="I52" s="160"/>
      <c r="J52" s="116"/>
      <c r="K52" s="159"/>
      <c r="L52" s="118" t="s">
        <v>1</v>
      </c>
    </row>
    <row r="53" spans="1:12" s="112" customFormat="1" ht="18.75" customHeight="1">
      <c r="A53" s="113"/>
      <c r="B53" s="113"/>
      <c r="C53" s="113"/>
      <c r="D53" s="114"/>
      <c r="E53" s="115"/>
      <c r="F53" s="161"/>
      <c r="G53" s="115"/>
      <c r="H53" s="161"/>
      <c r="I53" s="121"/>
      <c r="J53" s="161"/>
      <c r="K53" s="115"/>
      <c r="L53" s="161" t="s">
        <v>157</v>
      </c>
    </row>
    <row r="54" spans="1:12" s="112" customFormat="1" ht="18.75" customHeight="1">
      <c r="A54" s="113"/>
      <c r="B54" s="113"/>
      <c r="C54" s="113"/>
      <c r="D54" s="114"/>
      <c r="E54" s="115"/>
      <c r="F54" s="161" t="s">
        <v>84</v>
      </c>
      <c r="G54" s="115"/>
      <c r="H54" s="161" t="s">
        <v>89</v>
      </c>
      <c r="I54" s="121"/>
      <c r="J54" s="161" t="s">
        <v>84</v>
      </c>
      <c r="K54" s="115"/>
      <c r="L54" s="161" t="s">
        <v>89</v>
      </c>
    </row>
    <row r="55" spans="1:12" s="112" customFormat="1" ht="18.75" customHeight="1">
      <c r="A55" s="113"/>
      <c r="B55" s="113"/>
      <c r="C55" s="113"/>
      <c r="D55" s="126"/>
      <c r="E55" s="115"/>
      <c r="F55" s="161" t="s">
        <v>185</v>
      </c>
      <c r="G55" s="115"/>
      <c r="H55" s="161" t="s">
        <v>2</v>
      </c>
      <c r="I55" s="121"/>
      <c r="J55" s="161" t="s">
        <v>185</v>
      </c>
      <c r="K55" s="115"/>
      <c r="L55" s="161" t="s">
        <v>2</v>
      </c>
    </row>
    <row r="56" spans="1:12" s="112" customFormat="1" ht="18.75" customHeight="1">
      <c r="A56" s="113"/>
      <c r="B56" s="113"/>
      <c r="C56" s="113"/>
      <c r="D56" s="126"/>
      <c r="E56" s="115"/>
      <c r="F56" s="161" t="s">
        <v>94</v>
      </c>
      <c r="G56" s="115"/>
      <c r="H56" s="161" t="s">
        <v>51</v>
      </c>
      <c r="I56" s="121"/>
      <c r="J56" s="161" t="s">
        <v>94</v>
      </c>
      <c r="K56" s="115"/>
      <c r="L56" s="161" t="s">
        <v>51</v>
      </c>
    </row>
    <row r="57" spans="1:12" s="112" customFormat="1" ht="18.75" customHeight="1">
      <c r="A57" s="113"/>
      <c r="B57" s="113"/>
      <c r="C57" s="113"/>
      <c r="D57" s="122" t="s">
        <v>3</v>
      </c>
      <c r="E57" s="115"/>
      <c r="F57" s="118" t="s">
        <v>95</v>
      </c>
      <c r="G57" s="115"/>
      <c r="H57" s="118" t="s">
        <v>95</v>
      </c>
      <c r="I57" s="121"/>
      <c r="J57" s="118" t="s">
        <v>95</v>
      </c>
      <c r="K57" s="115"/>
      <c r="L57" s="118" t="s">
        <v>95</v>
      </c>
    </row>
    <row r="58" spans="1:12" s="112" customFormat="1" ht="18.75" customHeight="1">
      <c r="A58" s="115" t="s">
        <v>11</v>
      </c>
      <c r="B58" s="113"/>
      <c r="C58" s="113"/>
      <c r="D58" s="126"/>
      <c r="E58" s="113"/>
      <c r="F58" s="127"/>
      <c r="G58" s="162"/>
      <c r="H58" s="127"/>
      <c r="I58" s="163"/>
      <c r="J58" s="127"/>
      <c r="K58" s="162"/>
      <c r="L58" s="127"/>
    </row>
    <row r="59" spans="1:12" s="112" customFormat="1" ht="6" customHeight="1">
      <c r="A59" s="115"/>
      <c r="B59" s="113"/>
      <c r="C59" s="113"/>
      <c r="D59" s="126"/>
      <c r="E59" s="113"/>
      <c r="F59" s="127"/>
      <c r="G59" s="162"/>
      <c r="H59" s="127"/>
      <c r="I59" s="163"/>
      <c r="J59" s="127"/>
      <c r="K59" s="162"/>
      <c r="L59" s="127"/>
    </row>
    <row r="60" spans="1:12" s="112" customFormat="1" ht="18.75" customHeight="1">
      <c r="A60" s="115" t="s">
        <v>12</v>
      </c>
      <c r="B60" s="113"/>
      <c r="C60" s="113"/>
      <c r="D60" s="126"/>
      <c r="E60" s="113"/>
      <c r="F60" s="127"/>
      <c r="G60" s="162"/>
      <c r="H60" s="127"/>
      <c r="I60" s="163"/>
      <c r="J60" s="127"/>
      <c r="K60" s="162"/>
      <c r="L60" s="127"/>
    </row>
    <row r="61" spans="1:12" s="112" customFormat="1" ht="6" customHeight="1">
      <c r="A61" s="115"/>
      <c r="B61" s="113"/>
      <c r="C61" s="113"/>
      <c r="D61" s="126"/>
      <c r="E61" s="113"/>
      <c r="F61" s="127"/>
      <c r="G61" s="162"/>
      <c r="H61" s="127"/>
      <c r="I61" s="163"/>
      <c r="J61" s="127"/>
      <c r="K61" s="162"/>
      <c r="L61" s="127"/>
    </row>
    <row r="62" spans="1:12" s="112" customFormat="1" ht="18.75" customHeight="1">
      <c r="A62" s="113" t="s">
        <v>59</v>
      </c>
      <c r="B62" s="113"/>
      <c r="C62" s="113"/>
      <c r="D62" s="126">
        <v>16</v>
      </c>
      <c r="E62" s="113"/>
      <c r="F62" s="127">
        <v>1851144</v>
      </c>
      <c r="G62" s="128"/>
      <c r="H62" s="164">
        <v>1690431</v>
      </c>
      <c r="I62" s="164"/>
      <c r="J62" s="164">
        <v>1851144</v>
      </c>
      <c r="K62" s="164"/>
      <c r="L62" s="164">
        <v>1542376</v>
      </c>
    </row>
    <row r="63" spans="1:12" s="112" customFormat="1" ht="18.75" customHeight="1">
      <c r="A63" s="113" t="s">
        <v>153</v>
      </c>
      <c r="B63" s="113"/>
      <c r="C63" s="113"/>
      <c r="D63" s="126"/>
      <c r="E63" s="113"/>
      <c r="F63" s="127">
        <v>75373</v>
      </c>
      <c r="G63" s="128"/>
      <c r="H63" s="164">
        <v>89339</v>
      </c>
      <c r="I63" s="164"/>
      <c r="J63" s="164">
        <v>73812</v>
      </c>
      <c r="K63" s="164"/>
      <c r="L63" s="164">
        <v>86907</v>
      </c>
    </row>
    <row r="64" spans="1:12" s="112" customFormat="1" ht="18.75" customHeight="1">
      <c r="A64" s="113" t="s">
        <v>99</v>
      </c>
      <c r="B64" s="113"/>
      <c r="C64" s="113"/>
      <c r="D64" s="126" t="s">
        <v>197</v>
      </c>
      <c r="E64" s="113"/>
      <c r="F64" s="127">
        <v>210737</v>
      </c>
      <c r="G64" s="128"/>
      <c r="H64" s="171">
        <v>192732</v>
      </c>
      <c r="I64" s="164"/>
      <c r="J64" s="164">
        <v>60588</v>
      </c>
      <c r="K64" s="164"/>
      <c r="L64" s="164">
        <v>68695</v>
      </c>
    </row>
    <row r="65" spans="1:12" s="112" customFormat="1" ht="18.75" customHeight="1">
      <c r="A65" s="113" t="s">
        <v>154</v>
      </c>
      <c r="B65" s="113"/>
      <c r="C65" s="113"/>
      <c r="D65" s="126"/>
      <c r="E65" s="113"/>
      <c r="F65" s="127">
        <v>105099</v>
      </c>
      <c r="G65" s="128"/>
      <c r="H65" s="164">
        <v>893403</v>
      </c>
      <c r="I65" s="164"/>
      <c r="J65" s="164">
        <v>0</v>
      </c>
      <c r="K65" s="164"/>
      <c r="L65" s="164">
        <v>0</v>
      </c>
    </row>
    <row r="66" spans="1:12" s="112" customFormat="1" ht="18.75" customHeight="1">
      <c r="A66" s="113" t="s">
        <v>53</v>
      </c>
      <c r="B66" s="113"/>
      <c r="C66" s="113"/>
      <c r="D66" s="126"/>
      <c r="E66" s="113"/>
      <c r="F66" s="127"/>
      <c r="G66" s="128"/>
      <c r="H66" s="127"/>
      <c r="I66" s="164"/>
      <c r="J66" s="164"/>
      <c r="K66" s="164"/>
      <c r="L66" s="164"/>
    </row>
    <row r="67" spans="1:12" s="112" customFormat="1" ht="18.75" customHeight="1">
      <c r="A67" s="113"/>
      <c r="B67" s="113"/>
      <c r="C67" s="113" t="s">
        <v>118</v>
      </c>
      <c r="D67" s="126">
        <v>18</v>
      </c>
      <c r="E67" s="113"/>
      <c r="F67" s="127">
        <v>1634595</v>
      </c>
      <c r="G67" s="128"/>
      <c r="H67" s="164">
        <v>1155880</v>
      </c>
      <c r="I67" s="164"/>
      <c r="J67" s="164">
        <v>0</v>
      </c>
      <c r="K67" s="164"/>
      <c r="L67" s="164">
        <v>12349</v>
      </c>
    </row>
    <row r="68" spans="1:12" s="112" customFormat="1" ht="18.75" customHeight="1">
      <c r="A68" s="113" t="s">
        <v>100</v>
      </c>
      <c r="B68" s="113"/>
      <c r="C68" s="113"/>
      <c r="D68" s="126"/>
      <c r="E68" s="113"/>
      <c r="F68" s="127"/>
      <c r="G68" s="128"/>
      <c r="H68" s="164"/>
      <c r="I68" s="164"/>
      <c r="J68" s="164"/>
      <c r="K68" s="164"/>
      <c r="L68" s="164"/>
    </row>
    <row r="69" spans="1:12" s="112" customFormat="1" ht="18.75" customHeight="1">
      <c r="A69" s="113"/>
      <c r="B69" s="113"/>
      <c r="C69" s="113" t="s">
        <v>118</v>
      </c>
      <c r="D69" s="126"/>
      <c r="E69" s="113"/>
      <c r="F69" s="127">
        <v>6121</v>
      </c>
      <c r="G69" s="128"/>
      <c r="H69" s="164">
        <v>4600</v>
      </c>
      <c r="I69" s="164"/>
      <c r="J69" s="164">
        <v>2297</v>
      </c>
      <c r="K69" s="164"/>
      <c r="L69" s="164">
        <v>2768</v>
      </c>
    </row>
    <row r="70" spans="1:12" s="112" customFormat="1" ht="18.75" customHeight="1">
      <c r="A70" s="113" t="s">
        <v>123</v>
      </c>
      <c r="B70" s="113"/>
      <c r="C70" s="113"/>
      <c r="D70" s="168">
        <v>21.6</v>
      </c>
      <c r="E70" s="113"/>
      <c r="F70" s="127">
        <v>0</v>
      </c>
      <c r="G70" s="128"/>
      <c r="H70" s="164">
        <v>0</v>
      </c>
      <c r="I70" s="164"/>
      <c r="J70" s="164">
        <v>54000</v>
      </c>
      <c r="K70" s="164"/>
      <c r="L70" s="164">
        <v>54000</v>
      </c>
    </row>
    <row r="71" spans="1:12" s="112" customFormat="1" ht="18.75" customHeight="1">
      <c r="A71" s="113" t="s">
        <v>160</v>
      </c>
      <c r="B71" s="113"/>
      <c r="C71" s="113"/>
      <c r="D71" s="126"/>
      <c r="E71" s="113"/>
      <c r="F71" s="127">
        <v>9131</v>
      </c>
      <c r="G71" s="128"/>
      <c r="H71" s="164">
        <v>9177</v>
      </c>
      <c r="I71" s="164"/>
      <c r="J71" s="164">
        <v>9087</v>
      </c>
      <c r="K71" s="164"/>
      <c r="L71" s="164">
        <v>0</v>
      </c>
    </row>
    <row r="72" spans="1:12" s="112" customFormat="1" ht="18.75" customHeight="1">
      <c r="A72" s="113" t="s">
        <v>101</v>
      </c>
      <c r="B72" s="113"/>
      <c r="C72" s="113"/>
      <c r="D72" s="168"/>
      <c r="E72" s="113"/>
      <c r="F72" s="175">
        <v>1219</v>
      </c>
      <c r="G72" s="128"/>
      <c r="H72" s="166">
        <v>453453</v>
      </c>
      <c r="I72" s="164"/>
      <c r="J72" s="166">
        <v>0</v>
      </c>
      <c r="K72" s="164"/>
      <c r="L72" s="166">
        <v>0</v>
      </c>
    </row>
    <row r="73" spans="2:12" s="112" customFormat="1" ht="6" customHeight="1">
      <c r="B73" s="129"/>
      <c r="C73" s="113"/>
      <c r="D73" s="126"/>
      <c r="E73" s="113"/>
      <c r="F73" s="127"/>
      <c r="G73" s="128"/>
      <c r="H73" s="127"/>
      <c r="I73" s="163"/>
      <c r="J73" s="127"/>
      <c r="K73" s="162"/>
      <c r="L73" s="127"/>
    </row>
    <row r="74" spans="1:12" s="112" customFormat="1" ht="18.75" customHeight="1">
      <c r="A74" s="115" t="s">
        <v>14</v>
      </c>
      <c r="C74" s="113"/>
      <c r="D74" s="126"/>
      <c r="E74" s="113"/>
      <c r="F74" s="116">
        <f>SUM(F62:F72)</f>
        <v>3893419</v>
      </c>
      <c r="G74" s="162"/>
      <c r="H74" s="116">
        <f>SUM(H62:H72)</f>
        <v>4489015</v>
      </c>
      <c r="I74" s="163"/>
      <c r="J74" s="116">
        <f>SUM(J62:J72)</f>
        <v>2050928</v>
      </c>
      <c r="K74" s="162"/>
      <c r="L74" s="116">
        <f>SUM(L62:L72)</f>
        <v>1767095</v>
      </c>
    </row>
    <row r="75" spans="1:12" s="112" customFormat="1" ht="14.25" customHeight="1">
      <c r="A75" s="113"/>
      <c r="B75" s="113"/>
      <c r="C75" s="113"/>
      <c r="D75" s="126"/>
      <c r="E75" s="113"/>
      <c r="F75" s="127"/>
      <c r="G75" s="162"/>
      <c r="H75" s="127"/>
      <c r="I75" s="163"/>
      <c r="J75" s="127"/>
      <c r="K75" s="162"/>
      <c r="L75" s="127"/>
    </row>
    <row r="76" spans="1:12" s="112" customFormat="1" ht="18.75" customHeight="1">
      <c r="A76" s="115" t="s">
        <v>15</v>
      </c>
      <c r="B76" s="113"/>
      <c r="C76" s="113"/>
      <c r="D76" s="126"/>
      <c r="E76" s="113"/>
      <c r="F76" s="127"/>
      <c r="G76" s="162"/>
      <c r="H76" s="127"/>
      <c r="I76" s="163"/>
      <c r="J76" s="127"/>
      <c r="K76" s="162"/>
      <c r="L76" s="127"/>
    </row>
    <row r="77" spans="1:12" s="112" customFormat="1" ht="6" customHeight="1">
      <c r="A77" s="115"/>
      <c r="B77" s="113"/>
      <c r="C77" s="113"/>
      <c r="D77" s="126"/>
      <c r="E77" s="113"/>
      <c r="F77" s="127"/>
      <c r="G77" s="162"/>
      <c r="H77" s="127"/>
      <c r="I77" s="163"/>
      <c r="J77" s="127"/>
      <c r="K77" s="162"/>
      <c r="L77" s="127"/>
    </row>
    <row r="78" spans="1:12" s="112" customFormat="1" ht="18.75" customHeight="1">
      <c r="A78" s="113" t="s">
        <v>119</v>
      </c>
      <c r="B78" s="113"/>
      <c r="C78" s="113"/>
      <c r="D78" s="165">
        <v>18</v>
      </c>
      <c r="E78" s="113"/>
      <c r="F78" s="164">
        <v>21822853</v>
      </c>
      <c r="G78" s="162"/>
      <c r="H78" s="164">
        <v>19367869</v>
      </c>
      <c r="I78" s="169"/>
      <c r="J78" s="164">
        <v>0</v>
      </c>
      <c r="K78" s="106"/>
      <c r="L78" s="164">
        <v>0</v>
      </c>
    </row>
    <row r="79" spans="1:12" s="112" customFormat="1" ht="18.75" customHeight="1">
      <c r="A79" s="113" t="s">
        <v>202</v>
      </c>
      <c r="B79" s="113"/>
      <c r="C79" s="113"/>
      <c r="D79" s="165"/>
      <c r="E79" s="113"/>
      <c r="F79" s="164">
        <v>646667</v>
      </c>
      <c r="G79" s="162"/>
      <c r="H79" s="164">
        <v>474984</v>
      </c>
      <c r="I79" s="169"/>
      <c r="J79" s="164">
        <v>0</v>
      </c>
      <c r="K79" s="106"/>
      <c r="L79" s="164">
        <v>0</v>
      </c>
    </row>
    <row r="80" spans="1:12" s="112" customFormat="1" ht="18.75" customHeight="1">
      <c r="A80" s="113" t="s">
        <v>124</v>
      </c>
      <c r="B80" s="113"/>
      <c r="C80" s="113"/>
      <c r="D80" s="165"/>
      <c r="E80" s="113"/>
      <c r="F80" s="164">
        <v>4412</v>
      </c>
      <c r="G80" s="162"/>
      <c r="H80" s="164">
        <v>7310</v>
      </c>
      <c r="I80" s="169"/>
      <c r="J80" s="164">
        <v>787</v>
      </c>
      <c r="K80" s="106"/>
      <c r="L80" s="164">
        <v>1723</v>
      </c>
    </row>
    <row r="81" spans="1:12" s="112" customFormat="1" ht="18.75" customHeight="1">
      <c r="A81" s="113" t="s">
        <v>147</v>
      </c>
      <c r="B81" s="113"/>
      <c r="C81" s="113"/>
      <c r="D81" s="165"/>
      <c r="E81" s="113"/>
      <c r="F81" s="164">
        <v>3005</v>
      </c>
      <c r="G81" s="162"/>
      <c r="H81" s="164">
        <v>2590</v>
      </c>
      <c r="I81" s="169"/>
      <c r="J81" s="164">
        <v>3361</v>
      </c>
      <c r="K81" s="106"/>
      <c r="L81" s="164">
        <v>2909</v>
      </c>
    </row>
    <row r="82" spans="1:12" s="112" customFormat="1" ht="18.75" customHeight="1">
      <c r="A82" s="113" t="s">
        <v>125</v>
      </c>
      <c r="B82" s="113"/>
      <c r="C82" s="113"/>
      <c r="D82" s="126"/>
      <c r="E82" s="113"/>
      <c r="F82" s="164">
        <v>5742</v>
      </c>
      <c r="G82" s="162"/>
      <c r="H82" s="164">
        <v>4972</v>
      </c>
      <c r="I82" s="169"/>
      <c r="J82" s="164">
        <v>3781</v>
      </c>
      <c r="K82" s="106"/>
      <c r="L82" s="164">
        <v>3377</v>
      </c>
    </row>
    <row r="83" spans="1:12" s="112" customFormat="1" ht="18.75" customHeight="1">
      <c r="A83" s="113" t="s">
        <v>102</v>
      </c>
      <c r="B83" s="113"/>
      <c r="C83" s="113"/>
      <c r="D83" s="172" t="s">
        <v>198</v>
      </c>
      <c r="E83" s="113"/>
      <c r="F83" s="120" t="s">
        <v>85</v>
      </c>
      <c r="H83" s="120" t="s">
        <v>85</v>
      </c>
      <c r="J83" s="112">
        <v>612645</v>
      </c>
      <c r="L83" s="112">
        <v>626033</v>
      </c>
    </row>
    <row r="84" spans="1:12" s="112" customFormat="1" ht="18.75" customHeight="1">
      <c r="A84" s="113" t="s">
        <v>155</v>
      </c>
      <c r="B84" s="113"/>
      <c r="C84" s="113"/>
      <c r="D84" s="126"/>
      <c r="E84" s="113"/>
      <c r="F84" s="166">
        <v>273847</v>
      </c>
      <c r="G84" s="162"/>
      <c r="H84" s="166">
        <v>200575</v>
      </c>
      <c r="I84" s="169"/>
      <c r="J84" s="166">
        <v>1593</v>
      </c>
      <c r="K84" s="106"/>
      <c r="L84" s="166">
        <v>1593</v>
      </c>
    </row>
    <row r="85" spans="1:12" s="112" customFormat="1" ht="6" customHeight="1">
      <c r="A85" s="113"/>
      <c r="B85" s="113"/>
      <c r="C85" s="113"/>
      <c r="D85" s="126"/>
      <c r="E85" s="113"/>
      <c r="F85" s="127"/>
      <c r="G85" s="162"/>
      <c r="H85" s="127"/>
      <c r="I85" s="128"/>
      <c r="J85" s="127"/>
      <c r="K85" s="128"/>
      <c r="L85" s="127"/>
    </row>
    <row r="86" spans="1:12" s="112" customFormat="1" ht="18.75" customHeight="1">
      <c r="A86" s="115" t="s">
        <v>16</v>
      </c>
      <c r="C86" s="113"/>
      <c r="D86" s="126"/>
      <c r="E86" s="113"/>
      <c r="F86" s="116">
        <f>SUM(F78:F84)</f>
        <v>22756526</v>
      </c>
      <c r="G86" s="162"/>
      <c r="H86" s="116">
        <f>SUM(H78:H84)</f>
        <v>20058300</v>
      </c>
      <c r="I86" s="163"/>
      <c r="J86" s="116">
        <f>SUM(J78:J84)</f>
        <v>622167</v>
      </c>
      <c r="K86" s="162"/>
      <c r="L86" s="116">
        <f>SUM(L78:L84)</f>
        <v>635635</v>
      </c>
    </row>
    <row r="87" spans="1:12" s="112" customFormat="1" ht="6" customHeight="1">
      <c r="A87" s="115"/>
      <c r="B87" s="113"/>
      <c r="C87" s="113"/>
      <c r="D87" s="126"/>
      <c r="E87" s="113"/>
      <c r="F87" s="127"/>
      <c r="G87" s="162"/>
      <c r="H87" s="127"/>
      <c r="I87" s="163"/>
      <c r="J87" s="127"/>
      <c r="K87" s="162"/>
      <c r="L87" s="127"/>
    </row>
    <row r="88" spans="1:12" s="112" customFormat="1" ht="18.75" customHeight="1">
      <c r="A88" s="115" t="s">
        <v>17</v>
      </c>
      <c r="B88" s="115"/>
      <c r="C88" s="113"/>
      <c r="D88" s="126"/>
      <c r="E88" s="113"/>
      <c r="F88" s="116">
        <f>SUM(F74,F86)</f>
        <v>26649945</v>
      </c>
      <c r="G88" s="162"/>
      <c r="H88" s="116">
        <f>SUM(H74,H86)</f>
        <v>24547315</v>
      </c>
      <c r="I88" s="163"/>
      <c r="J88" s="116">
        <f>SUM(J74,J86)</f>
        <v>2673095</v>
      </c>
      <c r="K88" s="162"/>
      <c r="L88" s="116">
        <f>SUM(L74,L86)</f>
        <v>2402730</v>
      </c>
    </row>
    <row r="89" spans="1:12" s="112" customFormat="1" ht="18.75" customHeight="1">
      <c r="A89" s="115"/>
      <c r="B89" s="115"/>
      <c r="C89" s="113"/>
      <c r="D89" s="126"/>
      <c r="E89" s="113"/>
      <c r="F89" s="127"/>
      <c r="G89" s="162"/>
      <c r="H89" s="127"/>
      <c r="I89" s="163"/>
      <c r="J89" s="127"/>
      <c r="K89" s="162"/>
      <c r="L89" s="127"/>
    </row>
    <row r="90" spans="1:12" s="112" customFormat="1" ht="18.75" customHeight="1">
      <c r="A90" s="113"/>
      <c r="B90" s="113"/>
      <c r="C90" s="113"/>
      <c r="D90" s="126"/>
      <c r="E90" s="113"/>
      <c r="F90" s="127"/>
      <c r="G90" s="162"/>
      <c r="H90" s="127"/>
      <c r="I90" s="163"/>
      <c r="J90" s="127"/>
      <c r="K90" s="162"/>
      <c r="L90" s="127"/>
    </row>
    <row r="91" spans="7:11" ht="18.75" customHeight="1">
      <c r="G91" s="20"/>
      <c r="I91" s="21"/>
      <c r="K91" s="20"/>
    </row>
    <row r="92" spans="1:11" ht="12.75" customHeight="1">
      <c r="A92" s="16"/>
      <c r="D92" s="16"/>
      <c r="G92" s="20"/>
      <c r="I92" s="46"/>
      <c r="K92" s="46"/>
    </row>
    <row r="93" spans="1:12" ht="21.75" customHeight="1">
      <c r="A93" s="177" t="str">
        <f>A47</f>
        <v>หมายเหตุประกอบข้อมูลทางการเงินรวมระหว่างกาลและข้อมูลทางการเงินเฉพาะบริษัทระหว่างกาลแบบย่อในหน้า 11 ถึง 36 เป็นส่วนหนึ่งของข้อมูลทางการเงินระหว่างกาลนี้</v>
      </c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</row>
    <row r="94" spans="1:11" ht="21.75" customHeight="1">
      <c r="A94" s="15" t="str">
        <f>A1</f>
        <v>บริษัท พลังงานบริสุทธิ์ จำกัด (มหาชน)  </v>
      </c>
      <c r="B94" s="15"/>
      <c r="C94" s="15"/>
      <c r="G94" s="20"/>
      <c r="I94" s="21"/>
      <c r="K94" s="20"/>
    </row>
    <row r="95" spans="1:11" ht="21.75" customHeight="1">
      <c r="A95" s="15" t="s">
        <v>72</v>
      </c>
      <c r="B95" s="15"/>
      <c r="C95" s="15"/>
      <c r="G95" s="20"/>
      <c r="I95" s="21"/>
      <c r="K95" s="20"/>
    </row>
    <row r="96" spans="1:12" ht="21.75" customHeight="1">
      <c r="A96" s="12" t="str">
        <f>A3</f>
        <v>ณ วันที่ 30 มิถุนายน พ.ศ. 2559</v>
      </c>
      <c r="B96" s="12"/>
      <c r="C96" s="12"/>
      <c r="D96" s="22"/>
      <c r="E96" s="17"/>
      <c r="F96" s="23"/>
      <c r="G96" s="24"/>
      <c r="H96" s="23"/>
      <c r="I96" s="25"/>
      <c r="J96" s="23"/>
      <c r="K96" s="24"/>
      <c r="L96" s="23"/>
    </row>
    <row r="97" spans="7:11" ht="18.75" customHeight="1">
      <c r="G97" s="20"/>
      <c r="I97" s="21"/>
      <c r="K97" s="20"/>
    </row>
    <row r="98" spans="2:12" s="112" customFormat="1" ht="21" customHeight="1">
      <c r="B98" s="113"/>
      <c r="C98" s="113"/>
      <c r="D98" s="114"/>
      <c r="E98" s="115"/>
      <c r="F98" s="116"/>
      <c r="G98" s="159"/>
      <c r="H98" s="118" t="s">
        <v>0</v>
      </c>
      <c r="I98" s="160"/>
      <c r="J98" s="116"/>
      <c r="K98" s="159"/>
      <c r="L98" s="118" t="s">
        <v>1</v>
      </c>
    </row>
    <row r="99" spans="1:12" s="112" customFormat="1" ht="21" customHeight="1">
      <c r="A99" s="113"/>
      <c r="B99" s="113"/>
      <c r="C99" s="113"/>
      <c r="D99" s="114"/>
      <c r="E99" s="115"/>
      <c r="F99" s="161"/>
      <c r="G99" s="115"/>
      <c r="H99" s="161"/>
      <c r="I99" s="121"/>
      <c r="J99" s="161"/>
      <c r="K99" s="115"/>
      <c r="L99" s="161" t="s">
        <v>157</v>
      </c>
    </row>
    <row r="100" spans="1:12" s="112" customFormat="1" ht="21" customHeight="1">
      <c r="A100" s="113"/>
      <c r="B100" s="113"/>
      <c r="C100" s="113"/>
      <c r="D100" s="114"/>
      <c r="E100" s="115"/>
      <c r="F100" s="161" t="s">
        <v>84</v>
      </c>
      <c r="G100" s="115"/>
      <c r="H100" s="161" t="s">
        <v>89</v>
      </c>
      <c r="I100" s="121"/>
      <c r="J100" s="161" t="s">
        <v>84</v>
      </c>
      <c r="K100" s="115"/>
      <c r="L100" s="161" t="s">
        <v>89</v>
      </c>
    </row>
    <row r="101" spans="1:12" s="112" customFormat="1" ht="21" customHeight="1">
      <c r="A101" s="113"/>
      <c r="B101" s="113"/>
      <c r="C101" s="113"/>
      <c r="D101" s="126"/>
      <c r="E101" s="115"/>
      <c r="F101" s="161" t="s">
        <v>185</v>
      </c>
      <c r="G101" s="115"/>
      <c r="H101" s="161" t="s">
        <v>2</v>
      </c>
      <c r="I101" s="121"/>
      <c r="J101" s="161" t="s">
        <v>185</v>
      </c>
      <c r="K101" s="115"/>
      <c r="L101" s="161" t="s">
        <v>2</v>
      </c>
    </row>
    <row r="102" spans="1:12" s="112" customFormat="1" ht="21" customHeight="1">
      <c r="A102" s="113"/>
      <c r="B102" s="113"/>
      <c r="C102" s="113"/>
      <c r="D102" s="126"/>
      <c r="E102" s="115"/>
      <c r="F102" s="161" t="s">
        <v>94</v>
      </c>
      <c r="G102" s="115"/>
      <c r="H102" s="161" t="s">
        <v>51</v>
      </c>
      <c r="I102" s="121"/>
      <c r="J102" s="161" t="s">
        <v>94</v>
      </c>
      <c r="K102" s="115"/>
      <c r="L102" s="161" t="s">
        <v>51</v>
      </c>
    </row>
    <row r="103" spans="1:12" s="112" customFormat="1" ht="21" customHeight="1">
      <c r="A103" s="113"/>
      <c r="B103" s="113"/>
      <c r="C103" s="113"/>
      <c r="D103" s="126"/>
      <c r="E103" s="115"/>
      <c r="F103" s="118" t="s">
        <v>95</v>
      </c>
      <c r="G103" s="115"/>
      <c r="H103" s="118" t="s">
        <v>95</v>
      </c>
      <c r="I103" s="121"/>
      <c r="J103" s="118" t="s">
        <v>95</v>
      </c>
      <c r="K103" s="115"/>
      <c r="L103" s="118" t="s">
        <v>95</v>
      </c>
    </row>
    <row r="104" spans="1:12" s="112" customFormat="1" ht="21" customHeight="1">
      <c r="A104" s="115" t="s">
        <v>115</v>
      </c>
      <c r="B104" s="113"/>
      <c r="C104" s="113"/>
      <c r="D104" s="126"/>
      <c r="E104" s="113"/>
      <c r="F104" s="127"/>
      <c r="G104" s="162"/>
      <c r="H104" s="127"/>
      <c r="I104" s="163"/>
      <c r="J104" s="127"/>
      <c r="K104" s="162"/>
      <c r="L104" s="127"/>
    </row>
    <row r="105" spans="1:12" s="112" customFormat="1" ht="6" customHeight="1">
      <c r="A105" s="115"/>
      <c r="B105" s="113"/>
      <c r="C105" s="113"/>
      <c r="D105" s="126"/>
      <c r="E105" s="113"/>
      <c r="F105" s="127"/>
      <c r="G105" s="162"/>
      <c r="H105" s="127"/>
      <c r="I105" s="163"/>
      <c r="J105" s="127"/>
      <c r="K105" s="162"/>
      <c r="L105" s="127"/>
    </row>
    <row r="106" spans="1:12" s="112" customFormat="1" ht="21" customHeight="1">
      <c r="A106" s="115" t="s">
        <v>18</v>
      </c>
      <c r="B106" s="113"/>
      <c r="C106" s="113"/>
      <c r="D106" s="126"/>
      <c r="E106" s="113"/>
      <c r="F106" s="127"/>
      <c r="G106" s="162"/>
      <c r="H106" s="127"/>
      <c r="I106" s="163"/>
      <c r="J106" s="127"/>
      <c r="K106" s="162"/>
      <c r="L106" s="127"/>
    </row>
    <row r="107" spans="1:12" s="112" customFormat="1" ht="6" customHeight="1">
      <c r="A107" s="115"/>
      <c r="B107" s="113"/>
      <c r="C107" s="113"/>
      <c r="D107" s="126"/>
      <c r="E107" s="113"/>
      <c r="F107" s="127"/>
      <c r="G107" s="162"/>
      <c r="H107" s="127"/>
      <c r="I107" s="163"/>
      <c r="J107" s="127"/>
      <c r="K107" s="162"/>
      <c r="L107" s="127"/>
    </row>
    <row r="108" spans="1:12" s="112" customFormat="1" ht="21" customHeight="1">
      <c r="A108" s="113" t="s">
        <v>19</v>
      </c>
      <c r="B108" s="113"/>
      <c r="C108" s="113"/>
      <c r="D108" s="126"/>
      <c r="E108" s="113"/>
      <c r="F108" s="127"/>
      <c r="G108" s="162"/>
      <c r="H108" s="127"/>
      <c r="I108" s="163"/>
      <c r="J108" s="127"/>
      <c r="K108" s="162"/>
      <c r="L108" s="127"/>
    </row>
    <row r="109" spans="1:5" s="112" customFormat="1" ht="21" customHeight="1">
      <c r="A109" s="113"/>
      <c r="B109" s="113" t="s">
        <v>20</v>
      </c>
      <c r="C109" s="113"/>
      <c r="D109" s="126"/>
      <c r="E109" s="113"/>
    </row>
    <row r="110" spans="1:5" s="112" customFormat="1" ht="21" customHeight="1">
      <c r="A110" s="113"/>
      <c r="B110" s="113"/>
      <c r="C110" s="129" t="s">
        <v>149</v>
      </c>
      <c r="D110" s="126"/>
      <c r="E110" s="113"/>
    </row>
    <row r="111" spans="1:12" s="112" customFormat="1" ht="21" customHeight="1" thickBot="1">
      <c r="A111" s="113"/>
      <c r="B111" s="113"/>
      <c r="C111" s="113" t="s">
        <v>113</v>
      </c>
      <c r="D111" s="126"/>
      <c r="E111" s="113"/>
      <c r="F111" s="167">
        <v>373000</v>
      </c>
      <c r="G111" s="162"/>
      <c r="H111" s="167">
        <v>373000</v>
      </c>
      <c r="I111" s="163"/>
      <c r="J111" s="167">
        <v>373000</v>
      </c>
      <c r="K111" s="162"/>
      <c r="L111" s="167">
        <v>373000</v>
      </c>
    </row>
    <row r="112" spans="1:12" s="112" customFormat="1" ht="6" customHeight="1" thickTop="1">
      <c r="A112" s="115"/>
      <c r="B112" s="113"/>
      <c r="C112" s="113"/>
      <c r="D112" s="126"/>
      <c r="E112" s="113"/>
      <c r="F112" s="127"/>
      <c r="G112" s="162"/>
      <c r="H112" s="127"/>
      <c r="I112" s="163"/>
      <c r="J112" s="127"/>
      <c r="K112" s="162"/>
      <c r="L112" s="127"/>
    </row>
    <row r="113" spans="1:5" s="112" customFormat="1" ht="21" customHeight="1">
      <c r="A113" s="113"/>
      <c r="B113" s="113" t="s">
        <v>21</v>
      </c>
      <c r="C113" s="113"/>
      <c r="D113" s="126"/>
      <c r="E113" s="113"/>
    </row>
    <row r="114" spans="1:12" s="112" customFormat="1" ht="21" customHeight="1">
      <c r="A114" s="113"/>
      <c r="B114" s="129"/>
      <c r="C114" s="129" t="s">
        <v>149</v>
      </c>
      <c r="D114" s="126"/>
      <c r="E114" s="113"/>
      <c r="F114" s="127"/>
      <c r="G114" s="162"/>
      <c r="H114" s="164"/>
      <c r="I114" s="164"/>
      <c r="J114" s="164"/>
      <c r="K114" s="164"/>
      <c r="L114" s="164"/>
    </row>
    <row r="115" spans="1:12" s="112" customFormat="1" ht="21" customHeight="1">
      <c r="A115" s="113"/>
      <c r="B115" s="129"/>
      <c r="C115" s="113" t="s">
        <v>114</v>
      </c>
      <c r="D115" s="126"/>
      <c r="E115" s="113"/>
      <c r="F115" s="127">
        <v>373000</v>
      </c>
      <c r="G115" s="162"/>
      <c r="H115" s="164">
        <v>373000</v>
      </c>
      <c r="I115" s="164"/>
      <c r="J115" s="164">
        <v>373000</v>
      </c>
      <c r="K115" s="164"/>
      <c r="L115" s="164">
        <v>373000</v>
      </c>
    </row>
    <row r="116" spans="1:12" s="112" customFormat="1" ht="21" customHeight="1">
      <c r="A116" s="113" t="s">
        <v>22</v>
      </c>
      <c r="B116" s="113"/>
      <c r="C116" s="113"/>
      <c r="D116" s="126"/>
      <c r="E116" s="113"/>
      <c r="F116" s="127">
        <v>3680616</v>
      </c>
      <c r="G116" s="162"/>
      <c r="H116" s="164">
        <v>3680616</v>
      </c>
      <c r="I116" s="164"/>
      <c r="J116" s="164">
        <v>3680616</v>
      </c>
      <c r="K116" s="164"/>
      <c r="L116" s="164">
        <v>3680616</v>
      </c>
    </row>
    <row r="117" spans="1:12" s="112" customFormat="1" ht="21" customHeight="1">
      <c r="A117" s="113" t="s">
        <v>23</v>
      </c>
      <c r="B117" s="113"/>
      <c r="C117" s="113"/>
      <c r="D117" s="126"/>
      <c r="E117" s="113"/>
      <c r="F117" s="127"/>
      <c r="G117" s="162"/>
      <c r="H117" s="127"/>
      <c r="I117" s="163"/>
      <c r="J117" s="127"/>
      <c r="K117" s="162"/>
      <c r="L117" s="127"/>
    </row>
    <row r="118" spans="1:5" s="112" customFormat="1" ht="21" customHeight="1">
      <c r="A118" s="113"/>
      <c r="B118" s="113" t="s">
        <v>126</v>
      </c>
      <c r="C118" s="113"/>
      <c r="D118" s="126"/>
      <c r="E118" s="113"/>
    </row>
    <row r="119" spans="1:12" s="112" customFormat="1" ht="21" customHeight="1">
      <c r="A119" s="113"/>
      <c r="B119" s="129" t="s">
        <v>127</v>
      </c>
      <c r="D119" s="126"/>
      <c r="E119" s="113"/>
      <c r="F119" s="164">
        <v>37300</v>
      </c>
      <c r="G119" s="162"/>
      <c r="H119" s="164">
        <v>37300</v>
      </c>
      <c r="I119" s="106"/>
      <c r="J119" s="164">
        <v>37300</v>
      </c>
      <c r="K119" s="106"/>
      <c r="L119" s="164">
        <v>37300</v>
      </c>
    </row>
    <row r="120" spans="1:12" s="112" customFormat="1" ht="21" customHeight="1">
      <c r="A120" s="113"/>
      <c r="B120" s="113" t="s">
        <v>24</v>
      </c>
      <c r="C120" s="113"/>
      <c r="D120" s="126"/>
      <c r="E120" s="113"/>
      <c r="F120" s="127">
        <v>5791229</v>
      </c>
      <c r="G120" s="162"/>
      <c r="H120" s="127">
        <v>4460973</v>
      </c>
      <c r="I120" s="127"/>
      <c r="J120" s="127">
        <v>4645910</v>
      </c>
      <c r="K120" s="127"/>
      <c r="L120" s="127">
        <v>3699511</v>
      </c>
    </row>
    <row r="121" spans="1:12" s="112" customFormat="1" ht="21" customHeight="1">
      <c r="A121" s="113" t="s">
        <v>25</v>
      </c>
      <c r="B121" s="113"/>
      <c r="C121" s="113"/>
      <c r="D121" s="126"/>
      <c r="E121" s="113"/>
      <c r="F121" s="116">
        <v>-46945</v>
      </c>
      <c r="G121" s="162"/>
      <c r="H121" s="116">
        <v>-46945</v>
      </c>
      <c r="I121" s="127"/>
      <c r="J121" s="116">
        <v>0</v>
      </c>
      <c r="K121" s="127"/>
      <c r="L121" s="116">
        <v>0</v>
      </c>
    </row>
    <row r="122" spans="1:12" s="112" customFormat="1" ht="6" customHeight="1">
      <c r="A122" s="115"/>
      <c r="B122" s="113"/>
      <c r="C122" s="113"/>
      <c r="D122" s="126"/>
      <c r="E122" s="113"/>
      <c r="F122" s="127"/>
      <c r="G122" s="162"/>
      <c r="H122" s="127"/>
      <c r="I122" s="163"/>
      <c r="J122" s="127"/>
      <c r="K122" s="162"/>
      <c r="L122" s="127"/>
    </row>
    <row r="123" spans="1:12" s="112" customFormat="1" ht="21" customHeight="1">
      <c r="A123" s="115" t="s">
        <v>26</v>
      </c>
      <c r="B123" s="113"/>
      <c r="C123" s="113"/>
      <c r="D123" s="127"/>
      <c r="E123" s="113"/>
      <c r="F123" s="112">
        <f>SUM(F115:F121)</f>
        <v>9835200</v>
      </c>
      <c r="G123" s="127"/>
      <c r="H123" s="112">
        <f>SUM(H115:H121)</f>
        <v>8504944</v>
      </c>
      <c r="I123" s="127"/>
      <c r="J123" s="112">
        <f>SUM(J115:J121)</f>
        <v>8736826</v>
      </c>
      <c r="K123" s="127"/>
      <c r="L123" s="112">
        <f>SUM(L115:L121)</f>
        <v>7790427</v>
      </c>
    </row>
    <row r="124" spans="1:12" s="112" customFormat="1" ht="21" customHeight="1">
      <c r="A124" s="113" t="s">
        <v>27</v>
      </c>
      <c r="B124" s="113"/>
      <c r="C124" s="113"/>
      <c r="D124" s="126"/>
      <c r="E124" s="113"/>
      <c r="F124" s="116">
        <v>5464</v>
      </c>
      <c r="G124" s="128"/>
      <c r="H124" s="116">
        <v>4975</v>
      </c>
      <c r="I124" s="128"/>
      <c r="J124" s="116">
        <v>0</v>
      </c>
      <c r="K124" s="128"/>
      <c r="L124" s="116">
        <v>0</v>
      </c>
    </row>
    <row r="125" spans="1:12" s="112" customFormat="1" ht="6" customHeight="1">
      <c r="A125" s="115"/>
      <c r="B125" s="113"/>
      <c r="C125" s="113"/>
      <c r="D125" s="126"/>
      <c r="E125" s="113"/>
      <c r="F125" s="127"/>
      <c r="G125" s="162"/>
      <c r="H125" s="127"/>
      <c r="I125" s="163"/>
      <c r="J125" s="127"/>
      <c r="K125" s="162"/>
      <c r="L125" s="127"/>
    </row>
    <row r="126" spans="1:12" s="112" customFormat="1" ht="21" customHeight="1">
      <c r="A126" s="115" t="s">
        <v>28</v>
      </c>
      <c r="B126" s="115"/>
      <c r="C126" s="113"/>
      <c r="D126" s="126"/>
      <c r="E126" s="113"/>
      <c r="F126" s="116">
        <f>SUM(F123:F124)</f>
        <v>9840664</v>
      </c>
      <c r="G126" s="128"/>
      <c r="H126" s="116">
        <f>SUM(H123:H124)</f>
        <v>8509919</v>
      </c>
      <c r="I126" s="128"/>
      <c r="J126" s="116">
        <f>SUM(J123:J124)</f>
        <v>8736826</v>
      </c>
      <c r="K126" s="128"/>
      <c r="L126" s="116">
        <f>SUM(L123:L124)</f>
        <v>7790427</v>
      </c>
    </row>
    <row r="127" spans="1:12" s="112" customFormat="1" ht="6" customHeight="1">
      <c r="A127" s="115"/>
      <c r="B127" s="113"/>
      <c r="C127" s="113"/>
      <c r="D127" s="126"/>
      <c r="E127" s="113"/>
      <c r="F127" s="127"/>
      <c r="G127" s="162"/>
      <c r="H127" s="127"/>
      <c r="I127" s="163"/>
      <c r="J127" s="127"/>
      <c r="K127" s="162"/>
      <c r="L127" s="127"/>
    </row>
    <row r="128" spans="1:12" s="112" customFormat="1" ht="21" customHeight="1" thickBot="1">
      <c r="A128" s="115" t="s">
        <v>29</v>
      </c>
      <c r="B128" s="113"/>
      <c r="C128" s="113"/>
      <c r="D128" s="126"/>
      <c r="E128" s="113"/>
      <c r="F128" s="167">
        <f>SUM(F88,F126)</f>
        <v>36490609</v>
      </c>
      <c r="G128" s="162"/>
      <c r="H128" s="167">
        <f>SUM(H88,H126)</f>
        <v>33057234</v>
      </c>
      <c r="I128" s="162"/>
      <c r="J128" s="167">
        <f>SUM(J88,J126)</f>
        <v>11409921</v>
      </c>
      <c r="K128" s="162"/>
      <c r="L128" s="167">
        <f>SUM(L88,L126)</f>
        <v>10193157</v>
      </c>
    </row>
    <row r="129" spans="1:12" s="112" customFormat="1" ht="21" customHeight="1" thickTop="1">
      <c r="A129" s="115"/>
      <c r="B129" s="113"/>
      <c r="C129" s="113"/>
      <c r="D129" s="126"/>
      <c r="E129" s="113"/>
      <c r="F129" s="127"/>
      <c r="G129" s="162"/>
      <c r="H129" s="127"/>
      <c r="I129" s="162"/>
      <c r="J129" s="127"/>
      <c r="K129" s="162"/>
      <c r="L129" s="127"/>
    </row>
    <row r="130" spans="1:12" s="112" customFormat="1" ht="21" customHeight="1">
      <c r="A130" s="115"/>
      <c r="B130" s="113"/>
      <c r="C130" s="113"/>
      <c r="D130" s="126"/>
      <c r="E130" s="113"/>
      <c r="F130" s="127"/>
      <c r="G130" s="162"/>
      <c r="H130" s="127"/>
      <c r="I130" s="162"/>
      <c r="J130" s="127"/>
      <c r="K130" s="162"/>
      <c r="L130" s="127"/>
    </row>
    <row r="131" spans="1:12" s="112" customFormat="1" ht="21" customHeight="1">
      <c r="A131" s="115"/>
      <c r="B131" s="113"/>
      <c r="C131" s="113"/>
      <c r="D131" s="126"/>
      <c r="E131" s="113"/>
      <c r="F131" s="127"/>
      <c r="G131" s="162"/>
      <c r="H131" s="127"/>
      <c r="I131" s="162"/>
      <c r="J131" s="127"/>
      <c r="K131" s="162"/>
      <c r="L131" s="127"/>
    </row>
    <row r="132" spans="1:12" s="112" customFormat="1" ht="18.75" customHeight="1">
      <c r="A132" s="113"/>
      <c r="B132" s="113"/>
      <c r="C132" s="113"/>
      <c r="D132" s="126"/>
      <c r="E132" s="113"/>
      <c r="F132" s="127"/>
      <c r="G132" s="127"/>
      <c r="H132" s="170"/>
      <c r="I132" s="127"/>
      <c r="J132" s="127"/>
      <c r="K132" s="127"/>
      <c r="L132" s="127"/>
    </row>
    <row r="133" spans="7:11" ht="18.75" customHeight="1">
      <c r="G133" s="20"/>
      <c r="I133" s="21"/>
      <c r="K133" s="20"/>
    </row>
    <row r="134" spans="7:11" ht="18.75" customHeight="1">
      <c r="G134" s="20"/>
      <c r="I134" s="21"/>
      <c r="K134" s="20"/>
    </row>
    <row r="135" spans="7:11" ht="8.25" customHeight="1">
      <c r="G135" s="20"/>
      <c r="I135" s="21"/>
      <c r="K135" s="20"/>
    </row>
    <row r="136" spans="1:12" ht="21.75" customHeight="1">
      <c r="A136" s="177" t="str">
        <f>A93</f>
        <v>หมายเหตุประกอบข้อมูลทางการเงินรวมระหว่างกาลและข้อมูลทางการเงินเฉพาะบริษัทระหว่างกาลแบบย่อในหน้า 11 ถึง 36 เป็นส่วนหนึ่งของข้อมูลทางการเงินระหว่างกาลนี้</v>
      </c>
      <c r="B136" s="177"/>
      <c r="C136" s="177"/>
      <c r="D136" s="177"/>
      <c r="E136" s="177"/>
      <c r="F136" s="177"/>
      <c r="G136" s="177"/>
      <c r="H136" s="177"/>
      <c r="I136" s="177"/>
      <c r="J136" s="177"/>
      <c r="K136" s="177"/>
      <c r="L136" s="177"/>
    </row>
  </sheetData>
  <sheetProtection/>
  <mergeCells count="3">
    <mergeCell ref="A47:L47"/>
    <mergeCell ref="A93:L93"/>
    <mergeCell ref="A136:L136"/>
  </mergeCells>
  <printOptions/>
  <pageMargins left="0.8" right="0.5" top="0.5" bottom="0.6" header="0.49" footer="0.4"/>
  <pageSetup firstPageNumber="2" useFirstPageNumber="1" fitToHeight="0" fitToWidth="0" horizontalDpi="1200" verticalDpi="1200" orientation="portrait" paperSize="9" r:id="rId3"/>
  <headerFooter>
    <oddFooter>&amp;R&amp;"Angsana New,Regular"&amp;13&amp;P</oddFooter>
  </headerFooter>
  <rowBreaks count="2" manualBreakCount="2">
    <brk id="47" max="11" man="1"/>
    <brk id="93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99"/>
  </sheetPr>
  <dimension ref="A1:L50"/>
  <sheetViews>
    <sheetView zoomScale="115" zoomScaleNormal="115" zoomScaleSheetLayoutView="100" zoomScalePageLayoutView="0" workbookViewId="0" topLeftCell="A1">
      <selection activeCell="A1" sqref="A1"/>
    </sheetView>
  </sheetViews>
  <sheetFormatPr defaultColWidth="6.8515625" defaultRowHeight="18.75" customHeight="1"/>
  <cols>
    <col min="1" max="2" width="1.1484375" style="48" customWidth="1"/>
    <col min="3" max="3" width="31.00390625" style="48" customWidth="1"/>
    <col min="4" max="4" width="6.7109375" style="47" customWidth="1"/>
    <col min="5" max="5" width="0.71875" style="48" customWidth="1"/>
    <col min="6" max="6" width="11.7109375" style="49" customWidth="1"/>
    <col min="7" max="7" width="0.71875" style="48" customWidth="1"/>
    <col min="8" max="8" width="11.7109375" style="49" customWidth="1"/>
    <col min="9" max="9" width="0.71875" style="47" customWidth="1"/>
    <col min="10" max="10" width="11.7109375" style="49" customWidth="1"/>
    <col min="11" max="11" width="0.71875" style="48" customWidth="1"/>
    <col min="12" max="12" width="11.7109375" style="49" customWidth="1"/>
    <col min="13" max="16384" width="6.8515625" style="52" customWidth="1"/>
  </cols>
  <sheetData>
    <row r="1" spans="1:12" ht="21.75" customHeight="1">
      <c r="A1" s="26" t="str">
        <f>'2-4'!A1</f>
        <v>บริษัท พลังงานบริสุทธิ์ จำกัด (มหาชน)  </v>
      </c>
      <c r="B1" s="26"/>
      <c r="C1" s="26"/>
      <c r="G1" s="50"/>
      <c r="I1" s="51"/>
      <c r="K1" s="50"/>
      <c r="L1" s="88" t="s">
        <v>84</v>
      </c>
    </row>
    <row r="2" spans="1:11" ht="21.75" customHeight="1">
      <c r="A2" s="26" t="s">
        <v>73</v>
      </c>
      <c r="B2" s="26"/>
      <c r="C2" s="26"/>
      <c r="G2" s="50"/>
      <c r="I2" s="51"/>
      <c r="K2" s="50"/>
    </row>
    <row r="3" spans="1:12" ht="21.75" customHeight="1">
      <c r="A3" s="53" t="s">
        <v>180</v>
      </c>
      <c r="B3" s="54"/>
      <c r="C3" s="54"/>
      <c r="D3" s="55"/>
      <c r="E3" s="56"/>
      <c r="F3" s="57"/>
      <c r="G3" s="58"/>
      <c r="H3" s="57"/>
      <c r="I3" s="59"/>
      <c r="J3" s="57"/>
      <c r="K3" s="58"/>
      <c r="L3" s="57"/>
    </row>
    <row r="4" spans="7:11" ht="21" customHeight="1">
      <c r="G4" s="50"/>
      <c r="I4" s="51"/>
      <c r="K4" s="50"/>
    </row>
    <row r="5" spans="1:12" ht="18" customHeight="1">
      <c r="A5" s="52"/>
      <c r="D5" s="60"/>
      <c r="E5" s="26"/>
      <c r="F5" s="57"/>
      <c r="G5" s="61"/>
      <c r="H5" s="62" t="s">
        <v>0</v>
      </c>
      <c r="I5" s="63"/>
      <c r="J5" s="57"/>
      <c r="K5" s="61"/>
      <c r="L5" s="45" t="s">
        <v>1</v>
      </c>
    </row>
    <row r="6" spans="5:12" ht="18" customHeight="1">
      <c r="E6" s="26"/>
      <c r="F6" s="64" t="s">
        <v>94</v>
      </c>
      <c r="G6" s="26"/>
      <c r="H6" s="64" t="s">
        <v>51</v>
      </c>
      <c r="I6" s="65"/>
      <c r="J6" s="64" t="s">
        <v>94</v>
      </c>
      <c r="K6" s="26"/>
      <c r="L6" s="64" t="s">
        <v>51</v>
      </c>
    </row>
    <row r="7" spans="4:12" ht="18" customHeight="1">
      <c r="D7" s="69" t="s">
        <v>3</v>
      </c>
      <c r="E7" s="26"/>
      <c r="F7" s="45" t="s">
        <v>95</v>
      </c>
      <c r="G7" s="67"/>
      <c r="H7" s="45" t="s">
        <v>95</v>
      </c>
      <c r="I7" s="68"/>
      <c r="J7" s="45" t="s">
        <v>95</v>
      </c>
      <c r="K7" s="67"/>
      <c r="L7" s="45" t="s">
        <v>95</v>
      </c>
    </row>
    <row r="8" spans="7:11" ht="6" customHeight="1">
      <c r="G8" s="70"/>
      <c r="I8" s="70"/>
      <c r="K8" s="70"/>
    </row>
    <row r="9" spans="1:12" ht="18" customHeight="1">
      <c r="A9" s="48" t="s">
        <v>54</v>
      </c>
      <c r="F9" s="49">
        <v>2057594</v>
      </c>
      <c r="G9" s="70"/>
      <c r="H9" s="49">
        <v>1726142</v>
      </c>
      <c r="I9" s="70"/>
      <c r="J9" s="49">
        <v>1550289</v>
      </c>
      <c r="K9" s="70"/>
      <c r="L9" s="49">
        <v>1324739</v>
      </c>
    </row>
    <row r="10" spans="1:12" ht="18" customHeight="1">
      <c r="A10" s="48" t="s">
        <v>103</v>
      </c>
      <c r="F10" s="52">
        <v>1074978</v>
      </c>
      <c r="G10" s="52"/>
      <c r="H10" s="52">
        <v>777236</v>
      </c>
      <c r="I10" s="52"/>
      <c r="J10" s="19">
        <v>0</v>
      </c>
      <c r="K10" s="52"/>
      <c r="L10" s="19">
        <v>0</v>
      </c>
    </row>
    <row r="11" spans="1:12" ht="18" customHeight="1">
      <c r="A11" s="48" t="s">
        <v>104</v>
      </c>
      <c r="F11" s="49">
        <v>0</v>
      </c>
      <c r="G11" s="70"/>
      <c r="H11" s="49">
        <v>0</v>
      </c>
      <c r="I11" s="70"/>
      <c r="J11" s="49">
        <v>899626</v>
      </c>
      <c r="K11" s="70"/>
      <c r="L11" s="49">
        <v>297440</v>
      </c>
    </row>
    <row r="12" spans="1:12" ht="18" customHeight="1">
      <c r="A12" s="48" t="s">
        <v>30</v>
      </c>
      <c r="F12" s="57">
        <v>11993</v>
      </c>
      <c r="G12" s="70"/>
      <c r="H12" s="57">
        <v>7004</v>
      </c>
      <c r="I12" s="70"/>
      <c r="J12" s="57">
        <v>24356</v>
      </c>
      <c r="K12" s="70"/>
      <c r="L12" s="57">
        <v>25703</v>
      </c>
    </row>
    <row r="13" spans="7:11" ht="6" customHeight="1">
      <c r="G13" s="70"/>
      <c r="I13" s="70"/>
      <c r="K13" s="70"/>
    </row>
    <row r="14" spans="1:12" ht="18" customHeight="1">
      <c r="A14" s="26" t="s">
        <v>79</v>
      </c>
      <c r="B14" s="52"/>
      <c r="C14" s="26"/>
      <c r="F14" s="57">
        <f>SUM(F9:F12)</f>
        <v>3144565</v>
      </c>
      <c r="G14" s="70"/>
      <c r="H14" s="57">
        <f>SUM(H9:H12)</f>
        <v>2510382</v>
      </c>
      <c r="I14" s="70"/>
      <c r="J14" s="57">
        <f>SUM(J9:J12)</f>
        <v>2474271</v>
      </c>
      <c r="K14" s="70"/>
      <c r="L14" s="57">
        <f>SUM(L9:L12)</f>
        <v>1647882</v>
      </c>
    </row>
    <row r="15" spans="7:11" ht="18" customHeight="1">
      <c r="G15" s="70"/>
      <c r="I15" s="70"/>
      <c r="K15" s="70"/>
    </row>
    <row r="16" spans="1:12" ht="18" customHeight="1">
      <c r="A16" s="48" t="s">
        <v>55</v>
      </c>
      <c r="D16" s="71"/>
      <c r="F16" s="49">
        <v>-1715593</v>
      </c>
      <c r="G16" s="50"/>
      <c r="H16" s="49">
        <v>-1428760</v>
      </c>
      <c r="I16" s="51"/>
      <c r="J16" s="49">
        <v>-1395121</v>
      </c>
      <c r="K16" s="50"/>
      <c r="L16" s="49">
        <v>-1225623</v>
      </c>
    </row>
    <row r="17" spans="1:12" ht="18" customHeight="1">
      <c r="A17" s="48" t="s">
        <v>105</v>
      </c>
      <c r="F17" s="49">
        <v>-14297</v>
      </c>
      <c r="G17" s="70"/>
      <c r="H17" s="49">
        <v>-20024</v>
      </c>
      <c r="I17" s="70"/>
      <c r="J17" s="49">
        <v>-14297</v>
      </c>
      <c r="K17" s="70"/>
      <c r="L17" s="49">
        <v>-20024</v>
      </c>
    </row>
    <row r="18" spans="1:12" ht="18" customHeight="1">
      <c r="A18" s="48" t="s">
        <v>179</v>
      </c>
      <c r="E18" s="70"/>
      <c r="F18" s="57">
        <v>-152739</v>
      </c>
      <c r="G18" s="70"/>
      <c r="H18" s="57">
        <v>-144671</v>
      </c>
      <c r="I18" s="70"/>
      <c r="J18" s="57">
        <v>-75082</v>
      </c>
      <c r="K18" s="70"/>
      <c r="L18" s="57">
        <v>-101111</v>
      </c>
    </row>
    <row r="19" spans="7:11" ht="6" customHeight="1">
      <c r="G19" s="70"/>
      <c r="I19" s="70"/>
      <c r="K19" s="70"/>
    </row>
    <row r="20" spans="1:12" ht="18" customHeight="1">
      <c r="A20" s="26" t="s">
        <v>80</v>
      </c>
      <c r="B20" s="52"/>
      <c r="F20" s="57">
        <f>SUM(F16:F19)</f>
        <v>-1882629</v>
      </c>
      <c r="G20" s="49"/>
      <c r="H20" s="57">
        <f>SUM(H16:H19)</f>
        <v>-1593455</v>
      </c>
      <c r="I20" s="49"/>
      <c r="J20" s="57">
        <f>SUM(J16:J19)</f>
        <v>-1484500</v>
      </c>
      <c r="K20" s="49"/>
      <c r="L20" s="57">
        <f>SUM(L16:L19)</f>
        <v>-1346758</v>
      </c>
    </row>
    <row r="21" spans="7:11" ht="9.75" customHeight="1">
      <c r="G21" s="49"/>
      <c r="I21" s="49"/>
      <c r="K21" s="49"/>
    </row>
    <row r="22" spans="1:12" ht="18.75">
      <c r="A22" s="26" t="s">
        <v>161</v>
      </c>
      <c r="F22" s="49">
        <f>SUM(F14,F20)</f>
        <v>1261936</v>
      </c>
      <c r="G22" s="49"/>
      <c r="H22" s="49">
        <f>SUM(H14,H20)</f>
        <v>916927</v>
      </c>
      <c r="I22" s="49"/>
      <c r="J22" s="49">
        <f>SUM(J14,J20)</f>
        <v>989771</v>
      </c>
      <c r="K22" s="49"/>
      <c r="L22" s="49">
        <f>SUM(L14,L20)</f>
        <v>301124</v>
      </c>
    </row>
    <row r="23" spans="1:12" ht="18" customHeight="1">
      <c r="A23" s="48" t="s">
        <v>77</v>
      </c>
      <c r="E23" s="70"/>
      <c r="F23" s="57">
        <v>-263109</v>
      </c>
      <c r="G23" s="70"/>
      <c r="H23" s="57">
        <v>-174814</v>
      </c>
      <c r="I23" s="70"/>
      <c r="J23" s="57">
        <v>-21151</v>
      </c>
      <c r="K23" s="70"/>
      <c r="L23" s="57">
        <v>-28753</v>
      </c>
    </row>
    <row r="24" spans="7:11" ht="9.75" customHeight="1">
      <c r="G24" s="49"/>
      <c r="I24" s="49"/>
      <c r="K24" s="49"/>
    </row>
    <row r="25" spans="1:12" ht="18.75">
      <c r="A25" s="26" t="s">
        <v>162</v>
      </c>
      <c r="F25" s="49">
        <f>SUM(F22:F23)</f>
        <v>998827</v>
      </c>
      <c r="G25" s="49"/>
      <c r="H25" s="49">
        <f>SUM(H22:H23)</f>
        <v>742113</v>
      </c>
      <c r="I25" s="49"/>
      <c r="J25" s="49">
        <f>SUM(J22:J23)</f>
        <v>968620</v>
      </c>
      <c r="K25" s="49"/>
      <c r="L25" s="49">
        <f>SUM(L22:L23)</f>
        <v>272371</v>
      </c>
    </row>
    <row r="26" spans="1:12" ht="18" customHeight="1">
      <c r="A26" s="48" t="s">
        <v>168</v>
      </c>
      <c r="D26" s="47">
        <v>20</v>
      </c>
      <c r="F26" s="57">
        <v>-6257</v>
      </c>
      <c r="G26" s="70"/>
      <c r="H26" s="57">
        <v>-661</v>
      </c>
      <c r="I26" s="70"/>
      <c r="J26" s="57">
        <v>-6230</v>
      </c>
      <c r="K26" s="70"/>
      <c r="L26" s="57">
        <v>-529</v>
      </c>
    </row>
    <row r="27" spans="7:11" ht="6" customHeight="1">
      <c r="G27" s="70"/>
      <c r="I27" s="70"/>
      <c r="K27" s="70"/>
    </row>
    <row r="28" spans="1:12" ht="18" customHeight="1">
      <c r="A28" s="26" t="s">
        <v>31</v>
      </c>
      <c r="F28" s="57">
        <f>SUM(F25:F26)</f>
        <v>992570</v>
      </c>
      <c r="G28" s="49"/>
      <c r="H28" s="57">
        <f>SUM(H25:H26)</f>
        <v>741452</v>
      </c>
      <c r="I28" s="49"/>
      <c r="J28" s="57">
        <f>SUM(J25:J26)</f>
        <v>962390</v>
      </c>
      <c r="K28" s="49"/>
      <c r="L28" s="57">
        <f>SUM(L25:L26)</f>
        <v>271842</v>
      </c>
    </row>
    <row r="29" spans="7:11" ht="18" customHeight="1">
      <c r="G29" s="49"/>
      <c r="I29" s="49"/>
      <c r="K29" s="49"/>
    </row>
    <row r="30" spans="1:12" ht="18" customHeight="1">
      <c r="A30" s="26" t="s">
        <v>32</v>
      </c>
      <c r="F30" s="57">
        <v>0</v>
      </c>
      <c r="G30" s="49"/>
      <c r="H30" s="57">
        <v>0</v>
      </c>
      <c r="I30" s="49"/>
      <c r="J30" s="57">
        <v>0</v>
      </c>
      <c r="K30" s="49"/>
      <c r="L30" s="57">
        <v>0</v>
      </c>
    </row>
    <row r="31" spans="1:11" ht="6" customHeight="1">
      <c r="A31" s="26"/>
      <c r="G31" s="49"/>
      <c r="I31" s="49"/>
      <c r="K31" s="49"/>
    </row>
    <row r="32" spans="1:12" ht="18" customHeight="1" thickBot="1">
      <c r="A32" s="26" t="s">
        <v>33</v>
      </c>
      <c r="F32" s="72">
        <f>F28</f>
        <v>992570</v>
      </c>
      <c r="G32" s="49"/>
      <c r="H32" s="72">
        <f>H28</f>
        <v>741452</v>
      </c>
      <c r="I32" s="49"/>
      <c r="J32" s="72">
        <f>J28</f>
        <v>962390</v>
      </c>
      <c r="K32" s="49"/>
      <c r="L32" s="72">
        <f>L28</f>
        <v>271842</v>
      </c>
    </row>
    <row r="33" spans="7:11" ht="18" customHeight="1" thickTop="1">
      <c r="G33" s="49"/>
      <c r="I33" s="49"/>
      <c r="K33" s="49"/>
    </row>
    <row r="34" spans="1:11" ht="18" customHeight="1">
      <c r="A34" s="26" t="s">
        <v>81</v>
      </c>
      <c r="G34" s="50"/>
      <c r="I34" s="51"/>
      <c r="K34" s="50"/>
    </row>
    <row r="35" spans="1:12" ht="18" customHeight="1">
      <c r="A35" s="52"/>
      <c r="B35" s="73" t="s">
        <v>61</v>
      </c>
      <c r="F35" s="49">
        <v>992367</v>
      </c>
      <c r="G35" s="74"/>
      <c r="H35" s="49">
        <v>741204</v>
      </c>
      <c r="I35" s="74"/>
      <c r="J35" s="49">
        <v>962390</v>
      </c>
      <c r="K35" s="74"/>
      <c r="L35" s="49">
        <v>271842</v>
      </c>
    </row>
    <row r="36" spans="1:12" ht="18" customHeight="1">
      <c r="A36" s="52"/>
      <c r="B36" s="75" t="s">
        <v>62</v>
      </c>
      <c r="F36" s="57">
        <v>203</v>
      </c>
      <c r="G36" s="74"/>
      <c r="H36" s="57">
        <v>248</v>
      </c>
      <c r="I36" s="74"/>
      <c r="J36" s="76">
        <v>0</v>
      </c>
      <c r="K36" s="74"/>
      <c r="L36" s="76">
        <v>0</v>
      </c>
    </row>
    <row r="37" spans="1:12" ht="5.25" customHeight="1">
      <c r="A37" s="77"/>
      <c r="F37" s="74"/>
      <c r="G37" s="74"/>
      <c r="I37" s="74"/>
      <c r="J37" s="74"/>
      <c r="K37" s="74"/>
      <c r="L37" s="74"/>
    </row>
    <row r="38" spans="1:12" ht="18" customHeight="1" thickBot="1">
      <c r="A38" s="77"/>
      <c r="F38" s="72">
        <f>SUM(F35:F36)</f>
        <v>992570</v>
      </c>
      <c r="G38" s="74"/>
      <c r="H38" s="72">
        <f>SUM(H35:H36)</f>
        <v>741452</v>
      </c>
      <c r="I38" s="74"/>
      <c r="J38" s="72">
        <f>SUM(J35:J36)</f>
        <v>962390</v>
      </c>
      <c r="K38" s="74"/>
      <c r="L38" s="72">
        <f>SUM(L35:L36)</f>
        <v>271842</v>
      </c>
    </row>
    <row r="39" spans="1:11" ht="12" customHeight="1" thickTop="1">
      <c r="A39" s="77"/>
      <c r="G39" s="74"/>
      <c r="I39" s="74"/>
      <c r="K39" s="74"/>
    </row>
    <row r="40" spans="1:12" ht="18.75" customHeight="1">
      <c r="A40" s="67" t="s">
        <v>82</v>
      </c>
      <c r="F40" s="74"/>
      <c r="G40" s="74"/>
      <c r="H40" s="74"/>
      <c r="I40" s="74"/>
      <c r="J40" s="74"/>
      <c r="K40" s="74"/>
      <c r="L40" s="74"/>
    </row>
    <row r="41" spans="1:12" ht="18.75" customHeight="1">
      <c r="A41" s="52"/>
      <c r="B41" s="75" t="s">
        <v>61</v>
      </c>
      <c r="F41" s="49">
        <v>992367</v>
      </c>
      <c r="G41" s="74"/>
      <c r="H41" s="49">
        <v>741204</v>
      </c>
      <c r="I41" s="74"/>
      <c r="J41" s="49">
        <v>962390</v>
      </c>
      <c r="K41" s="74"/>
      <c r="L41" s="49">
        <v>271842</v>
      </c>
    </row>
    <row r="42" spans="1:12" ht="18" customHeight="1">
      <c r="A42" s="52"/>
      <c r="B42" s="75" t="s">
        <v>62</v>
      </c>
      <c r="F42" s="57">
        <v>203</v>
      </c>
      <c r="G42" s="74"/>
      <c r="H42" s="57">
        <v>248</v>
      </c>
      <c r="I42" s="74"/>
      <c r="J42" s="76">
        <v>0</v>
      </c>
      <c r="K42" s="74"/>
      <c r="L42" s="76">
        <v>0</v>
      </c>
    </row>
    <row r="43" spans="1:12" ht="5.25" customHeight="1">
      <c r="A43" s="77"/>
      <c r="G43" s="74"/>
      <c r="H43" s="74"/>
      <c r="I43" s="74"/>
      <c r="J43" s="74"/>
      <c r="K43" s="74"/>
      <c r="L43" s="74"/>
    </row>
    <row r="44" spans="1:12" ht="18" customHeight="1" thickBot="1">
      <c r="A44" s="77"/>
      <c r="F44" s="72">
        <f>SUM(F41:F42)</f>
        <v>992570</v>
      </c>
      <c r="G44" s="74"/>
      <c r="H44" s="72">
        <f>SUM(H41:H42)</f>
        <v>741452</v>
      </c>
      <c r="I44" s="74"/>
      <c r="J44" s="72">
        <f>SUM(J41:J42)</f>
        <v>962390</v>
      </c>
      <c r="K44" s="74"/>
      <c r="L44" s="72">
        <f>SUM(L41:L42)</f>
        <v>271842</v>
      </c>
    </row>
    <row r="45" spans="1:12" ht="11.25" customHeight="1" thickTop="1">
      <c r="A45" s="77"/>
      <c r="B45" s="77"/>
      <c r="C45" s="77"/>
      <c r="D45" s="68"/>
      <c r="E45" s="67"/>
      <c r="F45" s="66"/>
      <c r="G45" s="67"/>
      <c r="H45" s="66"/>
      <c r="I45" s="68"/>
      <c r="J45" s="66"/>
      <c r="K45" s="67"/>
      <c r="L45" s="66"/>
    </row>
    <row r="46" spans="1:12" ht="18" customHeight="1">
      <c r="A46" s="67" t="s">
        <v>56</v>
      </c>
      <c r="B46" s="77"/>
      <c r="C46" s="77"/>
      <c r="D46" s="78"/>
      <c r="E46" s="79"/>
      <c r="F46" s="79"/>
      <c r="G46" s="79"/>
      <c r="H46" s="79"/>
      <c r="I46" s="79"/>
      <c r="J46" s="79"/>
      <c r="K46" s="79"/>
      <c r="L46" s="79"/>
    </row>
    <row r="47" spans="1:12" ht="15" customHeight="1">
      <c r="A47" s="67"/>
      <c r="B47" s="77" t="s">
        <v>83</v>
      </c>
      <c r="C47" s="77"/>
      <c r="D47" s="78">
        <v>7</v>
      </c>
      <c r="E47" s="77"/>
      <c r="F47" s="82">
        <v>0.27</v>
      </c>
      <c r="G47" s="80"/>
      <c r="H47" s="82">
        <v>0.2</v>
      </c>
      <c r="I47" s="81"/>
      <c r="J47" s="82">
        <v>0.26</v>
      </c>
      <c r="K47" s="80"/>
      <c r="L47" s="82">
        <v>0.07</v>
      </c>
    </row>
    <row r="48" spans="1:12" ht="13.5" customHeight="1">
      <c r="A48" s="67"/>
      <c r="B48" s="77"/>
      <c r="C48" s="77"/>
      <c r="D48" s="78"/>
      <c r="E48" s="77"/>
      <c r="F48" s="82"/>
      <c r="G48" s="80"/>
      <c r="H48" s="82"/>
      <c r="I48" s="81"/>
      <c r="J48" s="82"/>
      <c r="K48" s="80"/>
      <c r="L48" s="82"/>
    </row>
    <row r="49" spans="1:12" ht="13.5" customHeight="1">
      <c r="A49" s="67"/>
      <c r="B49" s="77"/>
      <c r="C49" s="77"/>
      <c r="D49" s="78"/>
      <c r="E49" s="77"/>
      <c r="F49" s="82"/>
      <c r="G49" s="80"/>
      <c r="H49" s="82"/>
      <c r="I49" s="81"/>
      <c r="J49" s="82"/>
      <c r="K49" s="80"/>
      <c r="L49" s="82"/>
    </row>
    <row r="50" spans="1:12" s="16" customFormat="1" ht="21.75" customHeight="1">
      <c r="A50" s="177" t="str">
        <f>'2-4'!A47:L47</f>
        <v>หมายเหตุประกอบข้อมูลทางการเงินรวมระหว่างกาลและข้อมูลทางการเงินเฉพาะบริษัทระหว่างกาลแบบย่อในหน้า 11 ถึง 36 เป็นส่วนหนึ่งของข้อมูลทางการเงินระหว่างกาลนี้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</row>
  </sheetData>
  <sheetProtection/>
  <mergeCells count="1">
    <mergeCell ref="A50:L50"/>
  </mergeCells>
  <printOptions/>
  <pageMargins left="0.8" right="0.5" top="0.5" bottom="0.6" header="0.49" footer="0.4"/>
  <pageSetup firstPageNumber="5" useFirstPageNumber="1" fitToHeight="0" horizontalDpi="1200" verticalDpi="1200" orientation="portrait" paperSize="9" r:id="rId1"/>
  <headerFooter>
    <oddFooter>&amp;R&amp;"Angsana New,Regular"&amp;13&amp;P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99"/>
  </sheetPr>
  <dimension ref="A1:L50"/>
  <sheetViews>
    <sheetView zoomScale="115" zoomScaleNormal="115" zoomScaleSheetLayoutView="100" zoomScalePageLayoutView="0" workbookViewId="0" topLeftCell="A1">
      <selection activeCell="A1" sqref="A1"/>
    </sheetView>
  </sheetViews>
  <sheetFormatPr defaultColWidth="6.8515625" defaultRowHeight="18.75" customHeight="1"/>
  <cols>
    <col min="1" max="2" width="1.1484375" style="48" customWidth="1"/>
    <col min="3" max="3" width="31.00390625" style="48" customWidth="1"/>
    <col min="4" max="4" width="6.7109375" style="47" customWidth="1"/>
    <col min="5" max="5" width="0.71875" style="48" customWidth="1"/>
    <col min="6" max="6" width="11.7109375" style="49" customWidth="1"/>
    <col min="7" max="7" width="0.71875" style="48" customWidth="1"/>
    <col min="8" max="8" width="11.7109375" style="49" customWidth="1"/>
    <col min="9" max="9" width="0.71875" style="47" customWidth="1"/>
    <col min="10" max="10" width="11.7109375" style="49" customWidth="1"/>
    <col min="11" max="11" width="0.71875" style="48" customWidth="1"/>
    <col min="12" max="12" width="11.7109375" style="49" customWidth="1"/>
    <col min="13" max="16384" width="6.8515625" style="52" customWidth="1"/>
  </cols>
  <sheetData>
    <row r="1" spans="1:12" ht="21.75" customHeight="1">
      <c r="A1" s="26" t="str">
        <f>'2-4'!A1</f>
        <v>บริษัท พลังงานบริสุทธิ์ จำกัด (มหาชน)  </v>
      </c>
      <c r="B1" s="26"/>
      <c r="C1" s="26"/>
      <c r="G1" s="50"/>
      <c r="I1" s="51"/>
      <c r="K1" s="50"/>
      <c r="L1" s="88" t="s">
        <v>84</v>
      </c>
    </row>
    <row r="2" spans="1:11" ht="21.75" customHeight="1">
      <c r="A2" s="26" t="s">
        <v>73</v>
      </c>
      <c r="B2" s="26"/>
      <c r="C2" s="26"/>
      <c r="G2" s="50"/>
      <c r="I2" s="51"/>
      <c r="K2" s="50"/>
    </row>
    <row r="3" spans="1:12" ht="21.75" customHeight="1">
      <c r="A3" s="53" t="s">
        <v>181</v>
      </c>
      <c r="B3" s="54"/>
      <c r="C3" s="54"/>
      <c r="D3" s="55"/>
      <c r="E3" s="56"/>
      <c r="F3" s="57"/>
      <c r="G3" s="58"/>
      <c r="H3" s="57"/>
      <c r="I3" s="59"/>
      <c r="J3" s="57"/>
      <c r="K3" s="58"/>
      <c r="L3" s="57"/>
    </row>
    <row r="4" spans="7:11" ht="21" customHeight="1">
      <c r="G4" s="50"/>
      <c r="I4" s="51"/>
      <c r="K4" s="50"/>
    </row>
    <row r="5" spans="1:12" ht="18" customHeight="1">
      <c r="A5" s="52"/>
      <c r="D5" s="60"/>
      <c r="E5" s="26"/>
      <c r="F5" s="57"/>
      <c r="G5" s="61"/>
      <c r="H5" s="62" t="s">
        <v>0</v>
      </c>
      <c r="I5" s="63"/>
      <c r="J5" s="57"/>
      <c r="K5" s="61"/>
      <c r="L5" s="45" t="s">
        <v>1</v>
      </c>
    </row>
    <row r="6" spans="5:12" ht="18" customHeight="1">
      <c r="E6" s="26"/>
      <c r="F6" s="64" t="s">
        <v>94</v>
      </c>
      <c r="G6" s="26"/>
      <c r="H6" s="64" t="s">
        <v>51</v>
      </c>
      <c r="I6" s="65"/>
      <c r="J6" s="64" t="s">
        <v>94</v>
      </c>
      <c r="K6" s="26"/>
      <c r="L6" s="64" t="s">
        <v>51</v>
      </c>
    </row>
    <row r="7" spans="4:12" ht="18" customHeight="1">
      <c r="D7" s="69" t="s">
        <v>3</v>
      </c>
      <c r="E7" s="26"/>
      <c r="F7" s="45" t="s">
        <v>95</v>
      </c>
      <c r="G7" s="67"/>
      <c r="H7" s="45" t="s">
        <v>95</v>
      </c>
      <c r="I7" s="68"/>
      <c r="J7" s="45" t="s">
        <v>95</v>
      </c>
      <c r="K7" s="67"/>
      <c r="L7" s="45" t="s">
        <v>95</v>
      </c>
    </row>
    <row r="8" spans="7:11" ht="6" customHeight="1">
      <c r="G8" s="70"/>
      <c r="I8" s="70"/>
      <c r="K8" s="70"/>
    </row>
    <row r="9" spans="1:12" ht="18" customHeight="1">
      <c r="A9" s="48" t="s">
        <v>54</v>
      </c>
      <c r="F9" s="49">
        <v>3803609</v>
      </c>
      <c r="G9" s="70"/>
      <c r="H9" s="49">
        <v>3230547</v>
      </c>
      <c r="I9" s="70"/>
      <c r="J9" s="49">
        <v>2939846</v>
      </c>
      <c r="K9" s="70"/>
      <c r="L9" s="49">
        <v>2555539</v>
      </c>
    </row>
    <row r="10" spans="1:12" ht="18" customHeight="1">
      <c r="A10" s="48" t="s">
        <v>103</v>
      </c>
      <c r="F10" s="52">
        <v>1765177</v>
      </c>
      <c r="G10" s="52"/>
      <c r="H10" s="52">
        <v>1274997</v>
      </c>
      <c r="I10" s="52"/>
      <c r="J10" s="19">
        <v>0</v>
      </c>
      <c r="K10" s="52"/>
      <c r="L10" s="19">
        <v>0</v>
      </c>
    </row>
    <row r="11" spans="1:12" ht="18" customHeight="1">
      <c r="A11" s="48" t="s">
        <v>104</v>
      </c>
      <c r="D11" s="47">
        <v>12</v>
      </c>
      <c r="F11" s="49">
        <v>0</v>
      </c>
      <c r="G11" s="70"/>
      <c r="H11" s="49">
        <v>0</v>
      </c>
      <c r="I11" s="70"/>
      <c r="J11" s="49">
        <v>1203925</v>
      </c>
      <c r="K11" s="70"/>
      <c r="L11" s="49">
        <v>674017</v>
      </c>
    </row>
    <row r="12" spans="1:12" ht="18" customHeight="1">
      <c r="A12" s="48" t="s">
        <v>30</v>
      </c>
      <c r="F12" s="57">
        <v>32511</v>
      </c>
      <c r="G12" s="70"/>
      <c r="H12" s="57">
        <v>17868</v>
      </c>
      <c r="I12" s="70"/>
      <c r="J12" s="57">
        <v>47817</v>
      </c>
      <c r="K12" s="70"/>
      <c r="L12" s="57">
        <v>48924</v>
      </c>
    </row>
    <row r="13" spans="7:11" ht="6" customHeight="1">
      <c r="G13" s="70"/>
      <c r="I13" s="70"/>
      <c r="K13" s="70"/>
    </row>
    <row r="14" spans="1:12" ht="18" customHeight="1">
      <c r="A14" s="26" t="s">
        <v>79</v>
      </c>
      <c r="B14" s="52"/>
      <c r="C14" s="26"/>
      <c r="F14" s="57">
        <f>SUM(F9:F12)</f>
        <v>5601297</v>
      </c>
      <c r="G14" s="70"/>
      <c r="H14" s="57">
        <f>SUM(H9:H12)</f>
        <v>4523412</v>
      </c>
      <c r="I14" s="70"/>
      <c r="J14" s="57">
        <f>SUM(J9:J12)</f>
        <v>4191588</v>
      </c>
      <c r="K14" s="70"/>
      <c r="L14" s="57">
        <f>SUM(L9:L12)</f>
        <v>3278480</v>
      </c>
    </row>
    <row r="15" spans="7:11" ht="18" customHeight="1">
      <c r="G15" s="70"/>
      <c r="I15" s="70"/>
      <c r="K15" s="70"/>
    </row>
    <row r="16" spans="1:12" ht="18" customHeight="1">
      <c r="A16" s="48" t="s">
        <v>55</v>
      </c>
      <c r="D16" s="71"/>
      <c r="F16" s="49">
        <v>-3167671</v>
      </c>
      <c r="G16" s="50"/>
      <c r="H16" s="49">
        <v>-2665079</v>
      </c>
      <c r="I16" s="51"/>
      <c r="J16" s="49">
        <v>-2663115</v>
      </c>
      <c r="K16" s="50"/>
      <c r="L16" s="49">
        <v>-2316667</v>
      </c>
    </row>
    <row r="17" spans="1:12" ht="18" customHeight="1">
      <c r="A17" s="48" t="s">
        <v>105</v>
      </c>
      <c r="F17" s="49">
        <v>-29636</v>
      </c>
      <c r="G17" s="70"/>
      <c r="H17" s="49">
        <v>-34311</v>
      </c>
      <c r="I17" s="70"/>
      <c r="J17" s="49">
        <v>-29636</v>
      </c>
      <c r="K17" s="70"/>
      <c r="L17" s="49">
        <v>-34311</v>
      </c>
    </row>
    <row r="18" spans="1:12" ht="18" customHeight="1">
      <c r="A18" s="48" t="s">
        <v>179</v>
      </c>
      <c r="E18" s="70"/>
      <c r="F18" s="57">
        <v>-249413</v>
      </c>
      <c r="G18" s="70"/>
      <c r="H18" s="57">
        <v>-204332</v>
      </c>
      <c r="I18" s="70"/>
      <c r="J18" s="57">
        <v>-129918</v>
      </c>
      <c r="K18" s="70"/>
      <c r="L18" s="57">
        <v>-135184</v>
      </c>
    </row>
    <row r="19" spans="7:11" ht="6" customHeight="1">
      <c r="G19" s="70"/>
      <c r="I19" s="70"/>
      <c r="K19" s="70"/>
    </row>
    <row r="20" spans="1:12" ht="18" customHeight="1">
      <c r="A20" s="26" t="s">
        <v>80</v>
      </c>
      <c r="B20" s="52"/>
      <c r="F20" s="57">
        <f>SUM(F16:F18)</f>
        <v>-3446720</v>
      </c>
      <c r="G20" s="49"/>
      <c r="H20" s="57">
        <f>SUM(H16:H18)</f>
        <v>-2903722</v>
      </c>
      <c r="I20" s="49"/>
      <c r="J20" s="57">
        <f>SUM(J16:J18)</f>
        <v>-2822669</v>
      </c>
      <c r="K20" s="49"/>
      <c r="L20" s="57">
        <f>SUM(L16:L18)</f>
        <v>-2486162</v>
      </c>
    </row>
    <row r="21" spans="7:11" ht="9.75" customHeight="1">
      <c r="G21" s="49"/>
      <c r="I21" s="49"/>
      <c r="K21" s="49"/>
    </row>
    <row r="22" spans="1:12" ht="18.75">
      <c r="A22" s="26" t="s">
        <v>161</v>
      </c>
      <c r="F22" s="49">
        <f>SUM(F14,F20)</f>
        <v>2154577</v>
      </c>
      <c r="G22" s="49"/>
      <c r="H22" s="49">
        <f>SUM(H14,H20)</f>
        <v>1619690</v>
      </c>
      <c r="I22" s="49"/>
      <c r="J22" s="49">
        <f>SUM(J14,J20)</f>
        <v>1368919</v>
      </c>
      <c r="K22" s="49"/>
      <c r="L22" s="49">
        <f>SUM(L14,L20)</f>
        <v>792318</v>
      </c>
    </row>
    <row r="23" spans="1:12" ht="18" customHeight="1">
      <c r="A23" s="48" t="s">
        <v>77</v>
      </c>
      <c r="E23" s="70"/>
      <c r="F23" s="57">
        <v>-436866</v>
      </c>
      <c r="G23" s="70"/>
      <c r="H23" s="57">
        <v>-296271</v>
      </c>
      <c r="I23" s="70"/>
      <c r="J23" s="57">
        <v>-39806</v>
      </c>
      <c r="K23" s="70"/>
      <c r="L23" s="57">
        <v>-49945</v>
      </c>
    </row>
    <row r="24" spans="7:11" ht="9.75" customHeight="1">
      <c r="G24" s="49"/>
      <c r="I24" s="49"/>
      <c r="K24" s="49"/>
    </row>
    <row r="25" spans="1:12" ht="18.75">
      <c r="A25" s="26" t="s">
        <v>162</v>
      </c>
      <c r="F25" s="49">
        <f>SUM(F22:F23)</f>
        <v>1717711</v>
      </c>
      <c r="G25" s="49"/>
      <c r="H25" s="49">
        <f>SUM(H22:H23)</f>
        <v>1323419</v>
      </c>
      <c r="I25" s="49"/>
      <c r="J25" s="49">
        <f>SUM(J22:J23)</f>
        <v>1329113</v>
      </c>
      <c r="K25" s="49"/>
      <c r="L25" s="49">
        <f>SUM(L22:L23)</f>
        <v>742373</v>
      </c>
    </row>
    <row r="26" spans="1:12" ht="18" customHeight="1">
      <c r="A26" s="48" t="s">
        <v>168</v>
      </c>
      <c r="D26" s="47">
        <v>20</v>
      </c>
      <c r="F26" s="57">
        <v>-14016</v>
      </c>
      <c r="G26" s="70"/>
      <c r="H26" s="57">
        <v>-1806</v>
      </c>
      <c r="I26" s="70"/>
      <c r="J26" s="57">
        <v>-9714</v>
      </c>
      <c r="K26" s="70"/>
      <c r="L26" s="57">
        <v>-1667</v>
      </c>
    </row>
    <row r="27" spans="7:11" ht="6" customHeight="1">
      <c r="G27" s="70"/>
      <c r="I27" s="70"/>
      <c r="K27" s="70"/>
    </row>
    <row r="28" spans="1:12" ht="18" customHeight="1">
      <c r="A28" s="26" t="s">
        <v>31</v>
      </c>
      <c r="F28" s="57">
        <f>SUM(F25:F26)</f>
        <v>1703695</v>
      </c>
      <c r="G28" s="49"/>
      <c r="H28" s="57">
        <f>SUM(H25:H26)</f>
        <v>1321613</v>
      </c>
      <c r="I28" s="49"/>
      <c r="J28" s="57">
        <f>SUM(J25:J26)</f>
        <v>1319399</v>
      </c>
      <c r="K28" s="49"/>
      <c r="L28" s="57">
        <f>SUM(L25:L26)</f>
        <v>740706</v>
      </c>
    </row>
    <row r="29" spans="7:11" ht="18" customHeight="1">
      <c r="G29" s="49"/>
      <c r="I29" s="49"/>
      <c r="K29" s="49"/>
    </row>
    <row r="30" spans="1:12" ht="18" customHeight="1">
      <c r="A30" s="26" t="s">
        <v>32</v>
      </c>
      <c r="F30" s="57">
        <v>0</v>
      </c>
      <c r="G30" s="49"/>
      <c r="H30" s="57">
        <v>0</v>
      </c>
      <c r="I30" s="49"/>
      <c r="J30" s="57">
        <v>0</v>
      </c>
      <c r="K30" s="49"/>
      <c r="L30" s="57">
        <v>0</v>
      </c>
    </row>
    <row r="31" spans="1:11" ht="6" customHeight="1">
      <c r="A31" s="26"/>
      <c r="G31" s="49"/>
      <c r="I31" s="49"/>
      <c r="K31" s="49"/>
    </row>
    <row r="32" spans="1:12" ht="18" customHeight="1" thickBot="1">
      <c r="A32" s="26" t="s">
        <v>33</v>
      </c>
      <c r="F32" s="72">
        <f>F28</f>
        <v>1703695</v>
      </c>
      <c r="G32" s="49"/>
      <c r="H32" s="72">
        <f>H28</f>
        <v>1321613</v>
      </c>
      <c r="I32" s="49"/>
      <c r="J32" s="72">
        <f>J28</f>
        <v>1319399</v>
      </c>
      <c r="K32" s="49"/>
      <c r="L32" s="72">
        <f>L28</f>
        <v>740706</v>
      </c>
    </row>
    <row r="33" spans="7:11" ht="18" customHeight="1" thickTop="1">
      <c r="G33" s="49"/>
      <c r="I33" s="49"/>
      <c r="K33" s="49"/>
    </row>
    <row r="34" spans="1:11" ht="18" customHeight="1">
      <c r="A34" s="26" t="s">
        <v>81</v>
      </c>
      <c r="G34" s="50"/>
      <c r="I34" s="51"/>
      <c r="K34" s="50"/>
    </row>
    <row r="35" spans="1:12" ht="18" customHeight="1">
      <c r="A35" s="52"/>
      <c r="B35" s="73" t="s">
        <v>61</v>
      </c>
      <c r="F35" s="49">
        <v>1703256</v>
      </c>
      <c r="G35" s="74"/>
      <c r="H35" s="49">
        <v>1321108</v>
      </c>
      <c r="I35" s="74"/>
      <c r="J35" s="49">
        <v>1319399</v>
      </c>
      <c r="K35" s="74"/>
      <c r="L35" s="49">
        <v>740706</v>
      </c>
    </row>
    <row r="36" spans="1:12" ht="18" customHeight="1">
      <c r="A36" s="52"/>
      <c r="B36" s="75" t="s">
        <v>62</v>
      </c>
      <c r="F36" s="57">
        <v>439</v>
      </c>
      <c r="G36" s="74"/>
      <c r="H36" s="57">
        <v>505</v>
      </c>
      <c r="I36" s="74"/>
      <c r="J36" s="76">
        <v>0</v>
      </c>
      <c r="K36" s="74"/>
      <c r="L36" s="76">
        <v>0</v>
      </c>
    </row>
    <row r="37" spans="1:12" ht="5.25" customHeight="1">
      <c r="A37" s="77"/>
      <c r="F37" s="74"/>
      <c r="G37" s="74"/>
      <c r="I37" s="74"/>
      <c r="J37" s="74"/>
      <c r="K37" s="74"/>
      <c r="L37" s="74"/>
    </row>
    <row r="38" spans="1:12" ht="18" customHeight="1" thickBot="1">
      <c r="A38" s="77"/>
      <c r="F38" s="72">
        <f>SUM(F35:F36)</f>
        <v>1703695</v>
      </c>
      <c r="G38" s="74"/>
      <c r="H38" s="72">
        <f>SUM(H35:H36)</f>
        <v>1321613</v>
      </c>
      <c r="I38" s="74"/>
      <c r="J38" s="72">
        <f>SUM(J35:J36)</f>
        <v>1319399</v>
      </c>
      <c r="K38" s="74"/>
      <c r="L38" s="72">
        <f>SUM(L35:L36)</f>
        <v>740706</v>
      </c>
    </row>
    <row r="39" spans="1:11" ht="12" customHeight="1" thickTop="1">
      <c r="A39" s="77"/>
      <c r="G39" s="74"/>
      <c r="I39" s="74"/>
      <c r="K39" s="74"/>
    </row>
    <row r="40" spans="1:12" ht="18.75" customHeight="1">
      <c r="A40" s="67" t="s">
        <v>82</v>
      </c>
      <c r="F40" s="74"/>
      <c r="G40" s="74"/>
      <c r="H40" s="74"/>
      <c r="I40" s="74"/>
      <c r="J40" s="74"/>
      <c r="K40" s="74"/>
      <c r="L40" s="74"/>
    </row>
    <row r="41" spans="1:12" ht="18.75" customHeight="1">
      <c r="A41" s="52"/>
      <c r="B41" s="75" t="s">
        <v>61</v>
      </c>
      <c r="F41" s="49">
        <v>1703256</v>
      </c>
      <c r="G41" s="74"/>
      <c r="H41" s="49">
        <v>1321108</v>
      </c>
      <c r="I41" s="74"/>
      <c r="J41" s="49">
        <v>1319399</v>
      </c>
      <c r="K41" s="74"/>
      <c r="L41" s="49">
        <v>740706</v>
      </c>
    </row>
    <row r="42" spans="1:12" ht="18" customHeight="1">
      <c r="A42" s="52"/>
      <c r="B42" s="75" t="s">
        <v>62</v>
      </c>
      <c r="F42" s="57">
        <v>439</v>
      </c>
      <c r="G42" s="74"/>
      <c r="H42" s="57">
        <v>505</v>
      </c>
      <c r="I42" s="74"/>
      <c r="J42" s="76">
        <v>0</v>
      </c>
      <c r="K42" s="74"/>
      <c r="L42" s="76">
        <v>0</v>
      </c>
    </row>
    <row r="43" spans="1:12" ht="5.25" customHeight="1">
      <c r="A43" s="77"/>
      <c r="G43" s="74"/>
      <c r="H43" s="74"/>
      <c r="I43" s="74"/>
      <c r="J43" s="74"/>
      <c r="K43" s="74"/>
      <c r="L43" s="74"/>
    </row>
    <row r="44" spans="1:12" ht="18" customHeight="1" thickBot="1">
      <c r="A44" s="77"/>
      <c r="F44" s="72">
        <f>SUM(F41:F42)</f>
        <v>1703695</v>
      </c>
      <c r="G44" s="74"/>
      <c r="H44" s="72">
        <f>SUM(H41:H42)</f>
        <v>1321613</v>
      </c>
      <c r="I44" s="74"/>
      <c r="J44" s="72">
        <f>SUM(J41:J42)</f>
        <v>1319399</v>
      </c>
      <c r="K44" s="74"/>
      <c r="L44" s="72">
        <f>SUM(L41:L42)</f>
        <v>740706</v>
      </c>
    </row>
    <row r="45" spans="1:12" ht="11.25" customHeight="1" thickTop="1">
      <c r="A45" s="77"/>
      <c r="B45" s="77"/>
      <c r="C45" s="77"/>
      <c r="D45" s="68"/>
      <c r="E45" s="67"/>
      <c r="F45" s="66"/>
      <c r="G45" s="67"/>
      <c r="H45" s="66"/>
      <c r="I45" s="68"/>
      <c r="J45" s="66"/>
      <c r="K45" s="67"/>
      <c r="L45" s="66"/>
    </row>
    <row r="46" spans="1:12" ht="18" customHeight="1">
      <c r="A46" s="67" t="s">
        <v>56</v>
      </c>
      <c r="B46" s="77"/>
      <c r="C46" s="77"/>
      <c r="D46" s="78"/>
      <c r="E46" s="79"/>
      <c r="F46" s="79"/>
      <c r="G46" s="79"/>
      <c r="H46" s="79"/>
      <c r="I46" s="79"/>
      <c r="J46" s="79"/>
      <c r="K46" s="79"/>
      <c r="L46" s="79"/>
    </row>
    <row r="47" spans="1:12" ht="15" customHeight="1">
      <c r="A47" s="67"/>
      <c r="B47" s="77" t="s">
        <v>83</v>
      </c>
      <c r="C47" s="77"/>
      <c r="D47" s="78">
        <v>7</v>
      </c>
      <c r="E47" s="77"/>
      <c r="F47" s="82">
        <v>0.46</v>
      </c>
      <c r="G47" s="80"/>
      <c r="H47" s="82">
        <v>0.35</v>
      </c>
      <c r="I47" s="81"/>
      <c r="J47" s="82">
        <v>0.35</v>
      </c>
      <c r="K47" s="80"/>
      <c r="L47" s="82">
        <v>0.2</v>
      </c>
    </row>
    <row r="48" spans="1:12" ht="13.5" customHeight="1">
      <c r="A48" s="67"/>
      <c r="B48" s="77"/>
      <c r="C48" s="77"/>
      <c r="D48" s="78"/>
      <c r="E48" s="77"/>
      <c r="F48" s="82"/>
      <c r="G48" s="80"/>
      <c r="H48" s="82"/>
      <c r="I48" s="81"/>
      <c r="J48" s="82"/>
      <c r="K48" s="80"/>
      <c r="L48" s="82"/>
    </row>
    <row r="49" spans="1:12" ht="13.5" customHeight="1">
      <c r="A49" s="67"/>
      <c r="B49" s="77"/>
      <c r="C49" s="77"/>
      <c r="D49" s="78"/>
      <c r="E49" s="77"/>
      <c r="F49" s="82"/>
      <c r="G49" s="80"/>
      <c r="H49" s="82"/>
      <c r="I49" s="81"/>
      <c r="J49" s="82"/>
      <c r="K49" s="80"/>
      <c r="L49" s="82"/>
    </row>
    <row r="50" spans="1:12" s="16" customFormat="1" ht="21.75" customHeight="1">
      <c r="A50" s="177" t="str">
        <f>'2-4'!A47:L47</f>
        <v>หมายเหตุประกอบข้อมูลทางการเงินรวมระหว่างกาลและข้อมูลทางการเงินเฉพาะบริษัทระหว่างกาลแบบย่อในหน้า 11 ถึง 36 เป็นส่วนหนึ่งของข้อมูลทางการเงินระหว่างกาลนี้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</row>
  </sheetData>
  <sheetProtection/>
  <mergeCells count="1">
    <mergeCell ref="A50:L50"/>
  </mergeCells>
  <printOptions/>
  <pageMargins left="0.8" right="0.5" top="0.5" bottom="0.6" header="0.49" footer="0.4"/>
  <pageSetup firstPageNumber="6" useFirstPageNumber="1" fitToHeight="0" horizontalDpi="1200" verticalDpi="1200" orientation="portrait" paperSize="9" r:id="rId1"/>
  <headerFooter>
    <oddFooter>&amp;R&amp;"Angsana New,Regular"&amp;13&amp;P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99"/>
  </sheetPr>
  <dimension ref="A1:U29"/>
  <sheetViews>
    <sheetView zoomScaleSheetLayoutView="115" workbookViewId="0" topLeftCell="A1">
      <selection activeCell="A1" sqref="A1"/>
    </sheetView>
  </sheetViews>
  <sheetFormatPr defaultColWidth="9.140625" defaultRowHeight="15.75" customHeight="1"/>
  <cols>
    <col min="1" max="1" width="1.1484375" style="10" customWidth="1"/>
    <col min="2" max="2" width="1.421875" style="10" customWidth="1"/>
    <col min="3" max="3" width="26.7109375" style="10" customWidth="1"/>
    <col min="4" max="4" width="6.57421875" style="7" customWidth="1"/>
    <col min="5" max="5" width="6.7109375" style="9" customWidth="1"/>
    <col min="6" max="6" width="0.9921875" style="8" customWidth="1"/>
    <col min="7" max="7" width="9.421875" style="9" bestFit="1" customWidth="1"/>
    <col min="8" max="8" width="0.85546875" style="8" customWidth="1"/>
    <col min="9" max="9" width="9.28125" style="9" customWidth="1"/>
    <col min="10" max="10" width="0.85546875" style="8" customWidth="1"/>
    <col min="11" max="11" width="9.7109375" style="9" customWidth="1"/>
    <col min="12" max="12" width="0.85546875" style="8" customWidth="1"/>
    <col min="13" max="13" width="8.7109375" style="9" customWidth="1"/>
    <col min="14" max="14" width="0.85546875" style="9" customWidth="1"/>
    <col min="15" max="15" width="13.7109375" style="9" bestFit="1" customWidth="1"/>
    <col min="16" max="16" width="0.85546875" style="8" customWidth="1"/>
    <col min="17" max="17" width="10.7109375" style="8" customWidth="1"/>
    <col min="18" max="18" width="0.85546875" style="8" customWidth="1"/>
    <col min="19" max="19" width="11.28125" style="9" bestFit="1" customWidth="1"/>
    <col min="20" max="20" width="0.85546875" style="8" customWidth="1"/>
    <col min="21" max="21" width="11.7109375" style="9" customWidth="1"/>
    <col min="22" max="16384" width="9.140625" style="10" customWidth="1"/>
  </cols>
  <sheetData>
    <row r="1" spans="1:21" s="28" customFormat="1" ht="21.75" customHeight="1">
      <c r="A1" s="27" t="str">
        <f>'2-4'!A1</f>
        <v>บริษัท พลังงานบริสุทธิ์ จำกัด (มหาชน)  </v>
      </c>
      <c r="B1" s="83"/>
      <c r="C1" s="83"/>
      <c r="D1" s="84"/>
      <c r="E1" s="86"/>
      <c r="F1" s="85"/>
      <c r="G1" s="86"/>
      <c r="H1" s="85"/>
      <c r="I1" s="86"/>
      <c r="J1" s="85"/>
      <c r="K1" s="86"/>
      <c r="L1" s="85"/>
      <c r="M1" s="86"/>
      <c r="N1" s="86"/>
      <c r="O1" s="86"/>
      <c r="P1" s="85"/>
      <c r="Q1" s="85"/>
      <c r="R1" s="85"/>
      <c r="S1" s="86"/>
      <c r="T1" s="85"/>
      <c r="U1" s="88" t="s">
        <v>84</v>
      </c>
    </row>
    <row r="2" spans="1:21" s="28" customFormat="1" ht="21.75" customHeight="1">
      <c r="A2" s="27" t="s">
        <v>74</v>
      </c>
      <c r="B2" s="83"/>
      <c r="C2" s="83"/>
      <c r="D2" s="84"/>
      <c r="E2" s="86"/>
      <c r="F2" s="85"/>
      <c r="G2" s="86"/>
      <c r="H2" s="85"/>
      <c r="I2" s="86"/>
      <c r="J2" s="85"/>
      <c r="K2" s="86"/>
      <c r="L2" s="85"/>
      <c r="M2" s="86"/>
      <c r="N2" s="86"/>
      <c r="O2" s="86"/>
      <c r="P2" s="85"/>
      <c r="Q2" s="85"/>
      <c r="R2" s="85"/>
      <c r="S2" s="86"/>
      <c r="T2" s="85"/>
      <c r="U2" s="86"/>
    </row>
    <row r="3" spans="1:21" s="28" customFormat="1" ht="21.75" customHeight="1">
      <c r="A3" s="29" t="str">
        <f>'6 (6-month)'!A3</f>
        <v>สำหรับงวดหกเดือนสิ้นสุดวันที่ 30 มิถุนายน พ.ศ. 2559</v>
      </c>
      <c r="B3" s="87"/>
      <c r="C3" s="87"/>
      <c r="D3" s="30"/>
      <c r="E3" s="32"/>
      <c r="F3" s="31"/>
      <c r="G3" s="32"/>
      <c r="H3" s="31"/>
      <c r="I3" s="32"/>
      <c r="J3" s="31"/>
      <c r="K3" s="32"/>
      <c r="L3" s="31"/>
      <c r="M3" s="32"/>
      <c r="N3" s="32"/>
      <c r="O3" s="32"/>
      <c r="P3" s="31"/>
      <c r="Q3" s="31"/>
      <c r="R3" s="31"/>
      <c r="S3" s="32"/>
      <c r="T3" s="31"/>
      <c r="U3" s="32"/>
    </row>
    <row r="4" ht="15.75" customHeight="1"/>
    <row r="5" spans="1:21" s="94" customFormat="1" ht="21" customHeight="1">
      <c r="A5" s="89"/>
      <c r="B5" s="90"/>
      <c r="C5" s="90"/>
      <c r="D5" s="91"/>
      <c r="E5" s="91"/>
      <c r="F5" s="90"/>
      <c r="G5" s="92"/>
      <c r="H5" s="93"/>
      <c r="I5" s="92"/>
      <c r="J5" s="93"/>
      <c r="K5" s="92"/>
      <c r="L5" s="93"/>
      <c r="M5" s="92"/>
      <c r="N5" s="92"/>
      <c r="O5" s="92"/>
      <c r="P5" s="93"/>
      <c r="Q5" s="93"/>
      <c r="R5" s="93"/>
      <c r="S5" s="92"/>
      <c r="T5" s="93"/>
      <c r="U5" s="92" t="s">
        <v>34</v>
      </c>
    </row>
    <row r="6" spans="1:21" s="94" customFormat="1" ht="21" customHeight="1">
      <c r="A6" s="89"/>
      <c r="B6" s="90"/>
      <c r="C6" s="90"/>
      <c r="D6" s="91"/>
      <c r="E6" s="91"/>
      <c r="F6" s="90"/>
      <c r="G6" s="179" t="s">
        <v>131</v>
      </c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90"/>
      <c r="S6" s="95"/>
      <c r="T6" s="90"/>
      <c r="U6" s="95"/>
    </row>
    <row r="7" spans="1:21" s="94" customFormat="1" ht="21" customHeight="1">
      <c r="A7" s="89"/>
      <c r="B7" s="90"/>
      <c r="C7" s="90"/>
      <c r="D7" s="91"/>
      <c r="E7" s="95"/>
      <c r="F7" s="90"/>
      <c r="G7" s="95"/>
      <c r="H7" s="90"/>
      <c r="I7" s="95"/>
      <c r="J7" s="90"/>
      <c r="N7" s="157"/>
      <c r="O7" s="158" t="s">
        <v>107</v>
      </c>
      <c r="P7" s="90"/>
      <c r="Q7" s="90"/>
      <c r="R7" s="90"/>
      <c r="S7" s="95"/>
      <c r="T7" s="90"/>
      <c r="U7" s="95"/>
    </row>
    <row r="8" spans="4:21" s="94" customFormat="1" ht="21" customHeight="1">
      <c r="D8" s="96"/>
      <c r="F8" s="97"/>
      <c r="H8" s="97"/>
      <c r="I8" s="98"/>
      <c r="J8" s="97"/>
      <c r="K8" s="178" t="s">
        <v>23</v>
      </c>
      <c r="L8" s="178"/>
      <c r="M8" s="178"/>
      <c r="O8" s="93" t="s">
        <v>18</v>
      </c>
      <c r="P8" s="97"/>
      <c r="Q8" s="97"/>
      <c r="R8" s="97"/>
      <c r="S8" s="98"/>
      <c r="T8" s="97"/>
      <c r="U8" s="98"/>
    </row>
    <row r="9" spans="4:21" s="94" customFormat="1" ht="21" customHeight="1">
      <c r="D9" s="96"/>
      <c r="E9" s="98"/>
      <c r="F9" s="97"/>
      <c r="G9" s="98"/>
      <c r="H9" s="97"/>
      <c r="I9" s="98"/>
      <c r="J9" s="97"/>
      <c r="O9" s="90" t="s">
        <v>129</v>
      </c>
      <c r="P9" s="97"/>
      <c r="Q9" s="97"/>
      <c r="R9" s="97"/>
      <c r="S9" s="98"/>
      <c r="T9" s="97"/>
      <c r="U9" s="98"/>
    </row>
    <row r="10" spans="4:21" s="94" customFormat="1" ht="21" customHeight="1">
      <c r="D10" s="96"/>
      <c r="E10" s="99"/>
      <c r="F10" s="97"/>
      <c r="G10" s="99" t="s">
        <v>128</v>
      </c>
      <c r="H10" s="97"/>
      <c r="I10" s="99" t="s">
        <v>36</v>
      </c>
      <c r="J10" s="97"/>
      <c r="K10" s="99" t="s">
        <v>37</v>
      </c>
      <c r="L10" s="97"/>
      <c r="M10" s="98" t="s">
        <v>148</v>
      </c>
      <c r="N10" s="98"/>
      <c r="O10" s="98" t="s">
        <v>117</v>
      </c>
      <c r="P10" s="97"/>
      <c r="Q10" s="98" t="s">
        <v>38</v>
      </c>
      <c r="R10" s="97"/>
      <c r="S10" s="98" t="s">
        <v>39</v>
      </c>
      <c r="T10" s="97"/>
      <c r="U10" s="98" t="s">
        <v>63</v>
      </c>
    </row>
    <row r="11" spans="4:21" s="94" customFormat="1" ht="21" customHeight="1">
      <c r="D11" s="96"/>
      <c r="E11" s="99"/>
      <c r="F11" s="97"/>
      <c r="G11" s="99" t="s">
        <v>40</v>
      </c>
      <c r="H11" s="97"/>
      <c r="I11" s="99" t="s">
        <v>41</v>
      </c>
      <c r="J11" s="97"/>
      <c r="K11" s="99" t="s">
        <v>42</v>
      </c>
      <c r="L11" s="97"/>
      <c r="M11" s="98" t="s">
        <v>57</v>
      </c>
      <c r="N11" s="98"/>
      <c r="O11" s="98" t="s">
        <v>116</v>
      </c>
      <c r="P11" s="97"/>
      <c r="Q11" s="98" t="s">
        <v>130</v>
      </c>
      <c r="R11" s="97"/>
      <c r="S11" s="98" t="s">
        <v>43</v>
      </c>
      <c r="T11" s="97"/>
      <c r="U11" s="98" t="s">
        <v>18</v>
      </c>
    </row>
    <row r="12" spans="4:21" s="94" customFormat="1" ht="21" customHeight="1">
      <c r="D12" s="96"/>
      <c r="E12" s="173" t="s">
        <v>3</v>
      </c>
      <c r="F12" s="97"/>
      <c r="G12" s="101" t="s">
        <v>95</v>
      </c>
      <c r="H12" s="102"/>
      <c r="I12" s="101" t="s">
        <v>95</v>
      </c>
      <c r="J12" s="97"/>
      <c r="K12" s="101" t="s">
        <v>95</v>
      </c>
      <c r="L12" s="102"/>
      <c r="M12" s="101" t="s">
        <v>95</v>
      </c>
      <c r="N12" s="103"/>
      <c r="O12" s="101" t="s">
        <v>95</v>
      </c>
      <c r="P12" s="97"/>
      <c r="Q12" s="101" t="s">
        <v>95</v>
      </c>
      <c r="R12" s="97"/>
      <c r="S12" s="101" t="s">
        <v>95</v>
      </c>
      <c r="T12" s="97"/>
      <c r="U12" s="101" t="s">
        <v>95</v>
      </c>
    </row>
    <row r="13" spans="4:21" s="94" customFormat="1" ht="4.5" customHeight="1">
      <c r="D13" s="96"/>
      <c r="E13" s="103"/>
      <c r="F13" s="97"/>
      <c r="G13" s="103"/>
      <c r="H13" s="102"/>
      <c r="I13" s="103"/>
      <c r="J13" s="97"/>
      <c r="K13" s="103"/>
      <c r="L13" s="102"/>
      <c r="M13" s="103"/>
      <c r="N13" s="103"/>
      <c r="O13" s="103"/>
      <c r="P13" s="97"/>
      <c r="Q13" s="97"/>
      <c r="R13" s="97"/>
      <c r="S13" s="103"/>
      <c r="T13" s="97"/>
      <c r="U13" s="103"/>
    </row>
    <row r="14" spans="1:21" s="94" customFormat="1" ht="21" customHeight="1">
      <c r="A14" s="104" t="s">
        <v>52</v>
      </c>
      <c r="B14" s="104"/>
      <c r="D14" s="96"/>
      <c r="E14" s="139"/>
      <c r="F14" s="100"/>
      <c r="G14" s="139">
        <v>373000</v>
      </c>
      <c r="H14" s="139"/>
      <c r="I14" s="139">
        <v>3680616</v>
      </c>
      <c r="J14" s="139"/>
      <c r="K14" s="139">
        <v>37300</v>
      </c>
      <c r="L14" s="139"/>
      <c r="M14" s="139">
        <v>1849430</v>
      </c>
      <c r="N14" s="139"/>
      <c r="O14" s="139">
        <v>-46945</v>
      </c>
      <c r="P14" s="140"/>
      <c r="Q14" s="140">
        <f>SUM(G14:O14)</f>
        <v>5893401</v>
      </c>
      <c r="R14" s="140"/>
      <c r="S14" s="139">
        <v>3981</v>
      </c>
      <c r="T14" s="139"/>
      <c r="U14" s="139">
        <f>SUM(Q14:S14)</f>
        <v>5897382</v>
      </c>
    </row>
    <row r="15" spans="1:21" s="94" customFormat="1" ht="21" customHeight="1">
      <c r="A15" s="104" t="s">
        <v>132</v>
      </c>
      <c r="B15" s="107"/>
      <c r="D15" s="105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</row>
    <row r="16" spans="1:21" s="94" customFormat="1" ht="21" customHeight="1">
      <c r="A16" s="89" t="s">
        <v>186</v>
      </c>
      <c r="B16" s="107"/>
      <c r="D16" s="105"/>
      <c r="E16" s="174">
        <v>19</v>
      </c>
      <c r="F16" s="100"/>
      <c r="G16" s="100">
        <v>0</v>
      </c>
      <c r="H16" s="100"/>
      <c r="I16" s="100">
        <v>0</v>
      </c>
      <c r="J16" s="100"/>
      <c r="K16" s="100">
        <v>0</v>
      </c>
      <c r="L16" s="100"/>
      <c r="M16" s="100">
        <v>-74600</v>
      </c>
      <c r="N16" s="100"/>
      <c r="O16" s="100">
        <v>0</v>
      </c>
      <c r="P16" s="100"/>
      <c r="Q16" s="140">
        <f>SUM(G16:O16)</f>
        <v>-74600</v>
      </c>
      <c r="R16" s="100"/>
      <c r="S16" s="100">
        <v>0</v>
      </c>
      <c r="T16" s="100"/>
      <c r="U16" s="100">
        <f>SUM(Q16:S16)</f>
        <v>-74600</v>
      </c>
    </row>
    <row r="17" spans="1:21" s="89" customFormat="1" ht="21" customHeight="1">
      <c r="A17" s="89" t="s">
        <v>33</v>
      </c>
      <c r="D17" s="108"/>
      <c r="E17" s="100"/>
      <c r="F17" s="109"/>
      <c r="G17" s="142">
        <v>0</v>
      </c>
      <c r="H17" s="143"/>
      <c r="I17" s="142">
        <v>0</v>
      </c>
      <c r="J17" s="143"/>
      <c r="K17" s="142">
        <v>0</v>
      </c>
      <c r="L17" s="143"/>
      <c r="M17" s="142">
        <v>1321108</v>
      </c>
      <c r="N17" s="143"/>
      <c r="O17" s="142">
        <v>0</v>
      </c>
      <c r="P17" s="143"/>
      <c r="Q17" s="144">
        <f>SUM(G17:O17)</f>
        <v>1321108</v>
      </c>
      <c r="R17" s="143"/>
      <c r="S17" s="145">
        <v>505</v>
      </c>
      <c r="T17" s="146"/>
      <c r="U17" s="145">
        <f>SUM(Q17:S17)</f>
        <v>1321613</v>
      </c>
    </row>
    <row r="18" spans="1:21" s="94" customFormat="1" ht="4.5" customHeight="1">
      <c r="A18" s="110"/>
      <c r="D18" s="105"/>
      <c r="E18" s="143"/>
      <c r="F18" s="109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6"/>
      <c r="T18" s="146"/>
      <c r="U18" s="146"/>
    </row>
    <row r="19" spans="1:21" s="94" customFormat="1" ht="21" customHeight="1" thickBot="1">
      <c r="A19" s="104" t="s">
        <v>182</v>
      </c>
      <c r="D19" s="105"/>
      <c r="E19" s="100"/>
      <c r="F19" s="109"/>
      <c r="G19" s="147">
        <f>SUM(G14:G17)</f>
        <v>373000</v>
      </c>
      <c r="H19" s="100"/>
      <c r="I19" s="147">
        <f>SUM(I14:I17)</f>
        <v>3680616</v>
      </c>
      <c r="J19" s="100"/>
      <c r="K19" s="147">
        <f>SUM(K14:K17)</f>
        <v>37300</v>
      </c>
      <c r="L19" s="100"/>
      <c r="M19" s="147">
        <f>SUM(M14:M17)</f>
        <v>3095938</v>
      </c>
      <c r="N19" s="143"/>
      <c r="O19" s="147">
        <f>SUM(O14:O17)</f>
        <v>-46945</v>
      </c>
      <c r="P19" s="100"/>
      <c r="Q19" s="147">
        <f>SUM(Q14:Q17)</f>
        <v>7139909</v>
      </c>
      <c r="R19" s="100"/>
      <c r="S19" s="147">
        <f>SUM(S14:S17)</f>
        <v>4486</v>
      </c>
      <c r="T19" s="141"/>
      <c r="U19" s="147">
        <f>SUM(U14:U17)</f>
        <v>7144395</v>
      </c>
    </row>
    <row r="20" spans="4:21" s="94" customFormat="1" ht="21" customHeight="1" thickTop="1">
      <c r="D20" s="105"/>
      <c r="E20" s="100"/>
      <c r="F20" s="111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41"/>
      <c r="T20" s="141"/>
      <c r="U20" s="141"/>
    </row>
    <row r="21" spans="1:21" s="94" customFormat="1" ht="21" customHeight="1">
      <c r="A21" s="104" t="s">
        <v>106</v>
      </c>
      <c r="B21" s="104"/>
      <c r="D21" s="105"/>
      <c r="E21" s="139"/>
      <c r="F21" s="100"/>
      <c r="G21" s="139">
        <v>373000</v>
      </c>
      <c r="H21" s="139"/>
      <c r="I21" s="139">
        <v>3680616</v>
      </c>
      <c r="J21" s="139"/>
      <c r="K21" s="139">
        <v>37300</v>
      </c>
      <c r="L21" s="139"/>
      <c r="M21" s="139">
        <v>4460973</v>
      </c>
      <c r="N21" s="139"/>
      <c r="O21" s="139">
        <v>-46945</v>
      </c>
      <c r="P21" s="140"/>
      <c r="Q21" s="140">
        <f>SUM(G21:O21)</f>
        <v>8504944</v>
      </c>
      <c r="R21" s="140"/>
      <c r="S21" s="139">
        <v>4975</v>
      </c>
      <c r="T21" s="140"/>
      <c r="U21" s="139">
        <f>SUM(Q21:S21)</f>
        <v>8509919</v>
      </c>
    </row>
    <row r="22" spans="1:21" s="94" customFormat="1" ht="21" customHeight="1">
      <c r="A22" s="104" t="s">
        <v>132</v>
      </c>
      <c r="B22" s="107"/>
      <c r="D22" s="105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</row>
    <row r="23" spans="1:21" s="94" customFormat="1" ht="21" customHeight="1">
      <c r="A23" s="89" t="s">
        <v>195</v>
      </c>
      <c r="B23" s="107"/>
      <c r="D23" s="105"/>
      <c r="E23" s="100"/>
      <c r="F23" s="100"/>
      <c r="G23" s="100">
        <v>0</v>
      </c>
      <c r="H23" s="100"/>
      <c r="I23" s="100">
        <v>0</v>
      </c>
      <c r="J23" s="100"/>
      <c r="K23" s="100">
        <v>0</v>
      </c>
      <c r="L23" s="100"/>
      <c r="M23" s="100">
        <v>0</v>
      </c>
      <c r="N23" s="100"/>
      <c r="O23" s="100">
        <v>0</v>
      </c>
      <c r="P23" s="100"/>
      <c r="Q23" s="100">
        <v>0</v>
      </c>
      <c r="R23" s="100"/>
      <c r="S23" s="100">
        <v>50</v>
      </c>
      <c r="T23" s="100"/>
      <c r="U23" s="139">
        <f>SUM(Q23:S23)</f>
        <v>50</v>
      </c>
    </row>
    <row r="24" spans="1:21" s="94" customFormat="1" ht="21" customHeight="1">
      <c r="A24" s="89" t="s">
        <v>186</v>
      </c>
      <c r="B24" s="107"/>
      <c r="D24" s="105"/>
      <c r="E24" s="174">
        <v>19</v>
      </c>
      <c r="F24" s="100"/>
      <c r="G24" s="100">
        <v>0</v>
      </c>
      <c r="H24" s="100"/>
      <c r="I24" s="100">
        <v>0</v>
      </c>
      <c r="J24" s="100"/>
      <c r="K24" s="100">
        <v>0</v>
      </c>
      <c r="L24" s="100"/>
      <c r="M24" s="100">
        <v>-373000</v>
      </c>
      <c r="N24" s="100"/>
      <c r="O24" s="100">
        <v>0</v>
      </c>
      <c r="P24" s="100"/>
      <c r="Q24" s="140">
        <f>SUM(G24:O24)</f>
        <v>-373000</v>
      </c>
      <c r="R24" s="100"/>
      <c r="S24" s="100">
        <v>0</v>
      </c>
      <c r="T24" s="100"/>
      <c r="U24" s="139">
        <f>SUM(Q24:S24)</f>
        <v>-373000</v>
      </c>
    </row>
    <row r="25" spans="1:21" s="94" customFormat="1" ht="21" customHeight="1">
      <c r="A25" s="89" t="s">
        <v>33</v>
      </c>
      <c r="D25" s="105"/>
      <c r="E25" s="100"/>
      <c r="F25" s="111"/>
      <c r="G25" s="142">
        <v>0</v>
      </c>
      <c r="H25" s="143"/>
      <c r="I25" s="142">
        <v>0</v>
      </c>
      <c r="J25" s="143"/>
      <c r="K25" s="142">
        <v>0</v>
      </c>
      <c r="L25" s="143"/>
      <c r="M25" s="142">
        <v>1703256</v>
      </c>
      <c r="N25" s="143"/>
      <c r="O25" s="142">
        <v>0</v>
      </c>
      <c r="P25" s="143"/>
      <c r="Q25" s="144">
        <f>SUM(G25:O25)</f>
        <v>1703256</v>
      </c>
      <c r="R25" s="143"/>
      <c r="S25" s="142">
        <v>439</v>
      </c>
      <c r="T25" s="143"/>
      <c r="U25" s="176">
        <f>SUM(Q25:S25)</f>
        <v>1703695</v>
      </c>
    </row>
    <row r="26" spans="1:21" s="94" customFormat="1" ht="4.5" customHeight="1">
      <c r="A26" s="110"/>
      <c r="D26" s="105"/>
      <c r="E26" s="143"/>
      <c r="F26" s="109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</row>
    <row r="27" spans="1:21" s="94" customFormat="1" ht="21" customHeight="1" thickBot="1">
      <c r="A27" s="104" t="s">
        <v>183</v>
      </c>
      <c r="D27" s="105"/>
      <c r="E27" s="100"/>
      <c r="F27" s="109"/>
      <c r="G27" s="147">
        <f>SUM(G21:G25)</f>
        <v>373000</v>
      </c>
      <c r="H27" s="100"/>
      <c r="I27" s="147">
        <f>SUM(I21:I25)</f>
        <v>3680616</v>
      </c>
      <c r="J27" s="100"/>
      <c r="K27" s="147">
        <f>SUM(K21:K25)</f>
        <v>37300</v>
      </c>
      <c r="L27" s="100"/>
      <c r="M27" s="147">
        <f>SUM(M21:M25)</f>
        <v>5791229</v>
      </c>
      <c r="N27" s="143"/>
      <c r="O27" s="147">
        <f>SUM(O21:O25)</f>
        <v>-46945</v>
      </c>
      <c r="P27" s="100"/>
      <c r="Q27" s="147">
        <f>SUM(Q21:Q25)</f>
        <v>9835200</v>
      </c>
      <c r="R27" s="100"/>
      <c r="S27" s="147">
        <f>SUM(S21:S25)</f>
        <v>5464</v>
      </c>
      <c r="T27" s="100"/>
      <c r="U27" s="147">
        <f>SUM(U21:U25)</f>
        <v>9840664</v>
      </c>
    </row>
    <row r="28" spans="1:21" s="94" customFormat="1" ht="24.75" customHeight="1" thickTop="1">
      <c r="A28" s="104"/>
      <c r="D28" s="105"/>
      <c r="E28" s="143"/>
      <c r="F28" s="109"/>
      <c r="G28" s="143"/>
      <c r="H28" s="111"/>
      <c r="I28" s="143"/>
      <c r="J28" s="111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</row>
    <row r="29" spans="1:21" s="28" customFormat="1" ht="21.75" customHeight="1">
      <c r="A29" s="33" t="str">
        <f>'2-4'!A47:L47</f>
        <v>หมายเหตุประกอบข้อมูลทางการเงินรวมระหว่างกาลและข้อมูลทางการเงินเฉพาะบริษัทระหว่างกาลแบบย่อในหน้า 11 ถึง 36 เป็นส่วนหนึ่งของข้อมูลทางการเงินระหว่างกาลนี้</v>
      </c>
      <c r="B29" s="34"/>
      <c r="C29" s="35"/>
      <c r="D29" s="30"/>
      <c r="E29" s="32"/>
      <c r="F29" s="31"/>
      <c r="G29" s="32"/>
      <c r="H29" s="31"/>
      <c r="I29" s="32"/>
      <c r="J29" s="31"/>
      <c r="K29" s="32"/>
      <c r="L29" s="31"/>
      <c r="M29" s="32"/>
      <c r="N29" s="32"/>
      <c r="O29" s="32"/>
      <c r="P29" s="31"/>
      <c r="Q29" s="31"/>
      <c r="R29" s="31"/>
      <c r="S29" s="36"/>
      <c r="T29" s="31"/>
      <c r="U29" s="32"/>
    </row>
  </sheetData>
  <sheetProtection/>
  <mergeCells count="2">
    <mergeCell ref="K8:M8"/>
    <mergeCell ref="G6:Q6"/>
  </mergeCells>
  <printOptions/>
  <pageMargins left="0.9" right="0.9" top="0.5" bottom="0.6" header="0.49" footer="0.4"/>
  <pageSetup firstPageNumber="7" useFirstPageNumber="1" horizontalDpi="1200" verticalDpi="1200" orientation="landscape" paperSize="9" scale="95" r:id="rId1"/>
  <headerFooter>
    <oddFooter>&amp;R&amp;"Angsana New,Regular"&amp;13&amp;P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99"/>
  </sheetPr>
  <dimension ref="A1:N29"/>
  <sheetViews>
    <sheetView zoomScaleSheetLayoutView="100" zoomScalePageLayoutView="0" workbookViewId="0" topLeftCell="A1">
      <selection activeCell="A1" sqref="A1"/>
    </sheetView>
  </sheetViews>
  <sheetFormatPr defaultColWidth="9.140625" defaultRowHeight="15.75" customHeight="1"/>
  <cols>
    <col min="1" max="2" width="1.7109375" style="38" customWidth="1"/>
    <col min="3" max="3" width="37.8515625" style="38" customWidth="1"/>
    <col min="4" max="4" width="7.421875" style="37" customWidth="1"/>
    <col min="5" max="5" width="1.7109375" style="39" customWidth="1"/>
    <col min="6" max="6" width="11.28125" style="37" customWidth="1"/>
    <col min="7" max="7" width="1.7109375" style="39" customWidth="1"/>
    <col min="8" max="8" width="13.140625" style="38" customWidth="1"/>
    <col min="9" max="9" width="1.7109375" style="38" customWidth="1"/>
    <col min="10" max="10" width="11.7109375" style="39" customWidth="1"/>
    <col min="11" max="11" width="1.7109375" style="39" customWidth="1"/>
    <col min="12" max="12" width="12.421875" style="39" customWidth="1"/>
    <col min="13" max="13" width="1.7109375" style="39" customWidth="1"/>
    <col min="14" max="14" width="13.8515625" style="40" customWidth="1"/>
    <col min="15" max="16384" width="9.140625" style="40" customWidth="1"/>
  </cols>
  <sheetData>
    <row r="1" spans="1:14" ht="21.75" customHeight="1">
      <c r="A1" s="27" t="str">
        <f>7!A1</f>
        <v>บริษัท พลังงานบริสุทธิ์ จำกัด (มหาชน)  </v>
      </c>
      <c r="B1" s="27"/>
      <c r="C1" s="27"/>
      <c r="H1" s="27"/>
      <c r="I1" s="27"/>
      <c r="J1" s="27"/>
      <c r="K1" s="27"/>
      <c r="L1" s="38"/>
      <c r="N1" s="88" t="s">
        <v>84</v>
      </c>
    </row>
    <row r="2" spans="1:14" ht="21.75" customHeight="1">
      <c r="A2" s="27" t="s">
        <v>91</v>
      </c>
      <c r="B2" s="27"/>
      <c r="C2" s="27"/>
      <c r="H2" s="27"/>
      <c r="I2" s="27"/>
      <c r="J2" s="27"/>
      <c r="K2" s="27"/>
      <c r="L2" s="38"/>
      <c r="N2" s="27"/>
    </row>
    <row r="3" spans="1:14" ht="21.75" customHeight="1">
      <c r="A3" s="29" t="str">
        <f>7!A3</f>
        <v>สำหรับงวดหกเดือนสิ้นสุดวันที่ 30 มิถุนายน พ.ศ. 2559</v>
      </c>
      <c r="B3" s="41"/>
      <c r="C3" s="41"/>
      <c r="D3" s="42"/>
      <c r="E3" s="43"/>
      <c r="F3" s="42"/>
      <c r="G3" s="43"/>
      <c r="H3" s="41"/>
      <c r="I3" s="41"/>
      <c r="J3" s="41"/>
      <c r="K3" s="41"/>
      <c r="L3" s="33"/>
      <c r="M3" s="43"/>
      <c r="N3" s="41"/>
    </row>
    <row r="4" spans="1:14" ht="15.75" customHeight="1">
      <c r="A4" s="27"/>
      <c r="D4" s="148"/>
      <c r="E4" s="149"/>
      <c r="F4" s="13"/>
      <c r="G4" s="149"/>
      <c r="H4" s="13"/>
      <c r="I4" s="13"/>
      <c r="J4" s="149"/>
      <c r="K4" s="149"/>
      <c r="L4" s="13"/>
      <c r="N4" s="13"/>
    </row>
    <row r="5" spans="6:14" ht="19.5" customHeight="1">
      <c r="F5" s="42"/>
      <c r="G5" s="43"/>
      <c r="H5" s="33"/>
      <c r="I5" s="33"/>
      <c r="J5" s="33"/>
      <c r="K5" s="33"/>
      <c r="L5" s="33"/>
      <c r="M5" s="43"/>
      <c r="N5" s="150" t="s">
        <v>1</v>
      </c>
    </row>
    <row r="6" spans="10:14" ht="19.5" customHeight="1">
      <c r="J6" s="180" t="s">
        <v>23</v>
      </c>
      <c r="K6" s="180"/>
      <c r="L6" s="180"/>
      <c r="N6" s="149"/>
    </row>
    <row r="7" spans="1:14" ht="19.5" customHeight="1">
      <c r="A7" s="27"/>
      <c r="F7" s="149" t="s">
        <v>35</v>
      </c>
      <c r="G7" s="149"/>
      <c r="H7" s="149"/>
      <c r="I7" s="149"/>
      <c r="J7" s="149" t="s">
        <v>37</v>
      </c>
      <c r="K7" s="149"/>
      <c r="L7" s="149"/>
      <c r="M7" s="149"/>
      <c r="N7" s="149" t="s">
        <v>63</v>
      </c>
    </row>
    <row r="8" spans="1:14" ht="19.5" customHeight="1">
      <c r="A8" s="27"/>
      <c r="F8" s="149" t="s">
        <v>40</v>
      </c>
      <c r="G8" s="149"/>
      <c r="H8" s="149" t="s">
        <v>44</v>
      </c>
      <c r="I8" s="149"/>
      <c r="J8" s="149" t="s">
        <v>42</v>
      </c>
      <c r="K8" s="149"/>
      <c r="L8" s="149" t="s">
        <v>24</v>
      </c>
      <c r="M8" s="149"/>
      <c r="N8" s="149" t="s">
        <v>18</v>
      </c>
    </row>
    <row r="9" spans="1:14" ht="19.5" customHeight="1">
      <c r="A9" s="27"/>
      <c r="D9" s="173" t="s">
        <v>3</v>
      </c>
      <c r="F9" s="151" t="s">
        <v>95</v>
      </c>
      <c r="G9" s="152"/>
      <c r="H9" s="151" t="s">
        <v>95</v>
      </c>
      <c r="I9" s="149"/>
      <c r="J9" s="151" t="s">
        <v>95</v>
      </c>
      <c r="K9" s="152"/>
      <c r="L9" s="151" t="s">
        <v>95</v>
      </c>
      <c r="M9" s="149"/>
      <c r="N9" s="151" t="s">
        <v>95</v>
      </c>
    </row>
    <row r="10" spans="1:10" ht="6" customHeight="1">
      <c r="A10" s="27"/>
      <c r="F10" s="38"/>
      <c r="H10" s="37"/>
      <c r="I10" s="37"/>
      <c r="J10" s="38"/>
    </row>
    <row r="11" spans="1:14" ht="19.5" customHeight="1">
      <c r="A11" s="27" t="s">
        <v>52</v>
      </c>
      <c r="B11" s="153"/>
      <c r="F11" s="40">
        <v>373000</v>
      </c>
      <c r="G11" s="40"/>
      <c r="H11" s="40">
        <v>3680616</v>
      </c>
      <c r="I11" s="40"/>
      <c r="J11" s="40">
        <v>37300</v>
      </c>
      <c r="K11" s="40"/>
      <c r="L11" s="40">
        <v>1476144</v>
      </c>
      <c r="M11" s="40"/>
      <c r="N11" s="40">
        <f>SUM(F11:L11)</f>
        <v>5567060</v>
      </c>
    </row>
    <row r="12" spans="1:13" ht="19.5" customHeight="1">
      <c r="A12" s="27" t="s">
        <v>132</v>
      </c>
      <c r="B12" s="153"/>
      <c r="F12" s="40"/>
      <c r="G12" s="40"/>
      <c r="H12" s="40"/>
      <c r="I12" s="40"/>
      <c r="J12" s="40"/>
      <c r="K12" s="40"/>
      <c r="L12" s="40"/>
      <c r="M12" s="40"/>
    </row>
    <row r="13" spans="1:14" ht="19.5" customHeight="1">
      <c r="A13" s="38" t="s">
        <v>186</v>
      </c>
      <c r="B13" s="153"/>
      <c r="D13" s="37">
        <v>19</v>
      </c>
      <c r="F13" s="100">
        <v>0</v>
      </c>
      <c r="G13" s="40"/>
      <c r="H13" s="100">
        <v>0</v>
      </c>
      <c r="I13" s="40"/>
      <c r="J13" s="100">
        <v>0</v>
      </c>
      <c r="K13" s="40"/>
      <c r="L13" s="40">
        <v>-74600</v>
      </c>
      <c r="M13" s="40"/>
      <c r="N13" s="40">
        <f>SUM(F13:L13)</f>
        <v>-74600</v>
      </c>
    </row>
    <row r="14" spans="1:14" ht="19.5" customHeight="1">
      <c r="A14" s="38" t="s">
        <v>33</v>
      </c>
      <c r="B14" s="40"/>
      <c r="F14" s="11">
        <v>0</v>
      </c>
      <c r="G14" s="154"/>
      <c r="H14" s="11">
        <v>0</v>
      </c>
      <c r="I14" s="13"/>
      <c r="J14" s="11">
        <v>0</v>
      </c>
      <c r="L14" s="11">
        <v>740706</v>
      </c>
      <c r="N14" s="44">
        <f>SUM(F14:L14)</f>
        <v>740706</v>
      </c>
    </row>
    <row r="15" spans="6:14" ht="6" customHeight="1">
      <c r="F15" s="13"/>
      <c r="G15" s="154"/>
      <c r="H15" s="13"/>
      <c r="I15" s="154"/>
      <c r="J15" s="13"/>
      <c r="K15" s="154"/>
      <c r="L15" s="13"/>
      <c r="M15" s="154"/>
      <c r="N15" s="13"/>
    </row>
    <row r="16" spans="1:14" ht="19.5" customHeight="1" thickBot="1">
      <c r="A16" s="27" t="s">
        <v>182</v>
      </c>
      <c r="F16" s="155">
        <f>SUM(F11:F14)</f>
        <v>373000</v>
      </c>
      <c r="G16" s="154"/>
      <c r="H16" s="155">
        <f>SUM(H11:H14)</f>
        <v>3680616</v>
      </c>
      <c r="I16" s="154"/>
      <c r="J16" s="155">
        <f>SUM(J11:J14)</f>
        <v>37300</v>
      </c>
      <c r="K16" s="154"/>
      <c r="L16" s="155">
        <f>SUM(L11:L14)</f>
        <v>2142250</v>
      </c>
      <c r="M16" s="154"/>
      <c r="N16" s="155">
        <f>SUM(N11:N14)</f>
        <v>6233166</v>
      </c>
    </row>
    <row r="17" spans="1:14" ht="19.5" customHeight="1" thickTop="1">
      <c r="A17" s="27"/>
      <c r="F17" s="13"/>
      <c r="G17" s="154"/>
      <c r="H17" s="13"/>
      <c r="I17" s="154"/>
      <c r="J17" s="13"/>
      <c r="K17" s="154"/>
      <c r="L17" s="13"/>
      <c r="M17" s="154"/>
      <c r="N17" s="13"/>
    </row>
    <row r="18" spans="1:13" ht="19.5" customHeight="1">
      <c r="A18" s="27" t="s">
        <v>106</v>
      </c>
      <c r="B18" s="153"/>
      <c r="F18" s="40"/>
      <c r="G18" s="40"/>
      <c r="H18" s="40"/>
      <c r="I18" s="40"/>
      <c r="J18" s="40"/>
      <c r="K18" s="40"/>
      <c r="L18" s="40"/>
      <c r="M18" s="40"/>
    </row>
    <row r="19" spans="1:14" ht="19.5" customHeight="1">
      <c r="A19" s="156" t="s">
        <v>169</v>
      </c>
      <c r="B19" s="153"/>
      <c r="F19" s="40">
        <v>373000</v>
      </c>
      <c r="G19" s="40"/>
      <c r="H19" s="40">
        <v>3680616</v>
      </c>
      <c r="I19" s="40"/>
      <c r="J19" s="40">
        <v>37300</v>
      </c>
      <c r="K19" s="40"/>
      <c r="L19" s="40">
        <v>3682331</v>
      </c>
      <c r="M19" s="40"/>
      <c r="N19" s="40">
        <f>SUM(F19:L19)</f>
        <v>7773247</v>
      </c>
    </row>
    <row r="20" spans="1:14" ht="19.5" customHeight="1">
      <c r="A20" s="156" t="s">
        <v>170</v>
      </c>
      <c r="B20" s="153"/>
      <c r="D20" s="37">
        <v>4</v>
      </c>
      <c r="F20" s="11">
        <v>0</v>
      </c>
      <c r="G20" s="154"/>
      <c r="H20" s="11">
        <v>0</v>
      </c>
      <c r="I20" s="13"/>
      <c r="J20" s="11">
        <v>0</v>
      </c>
      <c r="L20" s="11">
        <v>17180</v>
      </c>
      <c r="N20" s="11">
        <f>SUM(F20:L20)</f>
        <v>17180</v>
      </c>
    </row>
    <row r="21" spans="6:14" ht="6" customHeight="1">
      <c r="F21" s="13"/>
      <c r="G21" s="154"/>
      <c r="H21" s="13"/>
      <c r="I21" s="154"/>
      <c r="J21" s="13"/>
      <c r="K21" s="154"/>
      <c r="L21" s="13"/>
      <c r="M21" s="154"/>
      <c r="N21" s="13"/>
    </row>
    <row r="22" spans="1:14" ht="19.5" customHeight="1">
      <c r="A22" s="156" t="s">
        <v>171</v>
      </c>
      <c r="B22" s="153"/>
      <c r="F22" s="40">
        <f>SUM(F19:F21)</f>
        <v>373000</v>
      </c>
      <c r="G22" s="40"/>
      <c r="H22" s="40">
        <f>SUM(H19:H21)</f>
        <v>3680616</v>
      </c>
      <c r="I22" s="40"/>
      <c r="J22" s="40">
        <f>SUM(J19:J21)</f>
        <v>37300</v>
      </c>
      <c r="K22" s="40"/>
      <c r="L22" s="40">
        <f>SUM(L19:L21)</f>
        <v>3699511</v>
      </c>
      <c r="M22" s="40"/>
      <c r="N22" s="40">
        <f>SUM(N19:N21)</f>
        <v>7790427</v>
      </c>
    </row>
    <row r="23" spans="1:14" ht="19.5" customHeight="1">
      <c r="A23" s="27" t="s">
        <v>132</v>
      </c>
      <c r="F23" s="13"/>
      <c r="G23" s="154"/>
      <c r="H23" s="13"/>
      <c r="I23" s="154"/>
      <c r="J23" s="13"/>
      <c r="K23" s="154"/>
      <c r="L23" s="13"/>
      <c r="M23" s="154"/>
      <c r="N23" s="13"/>
    </row>
    <row r="24" spans="1:14" ht="19.5" customHeight="1">
      <c r="A24" s="38" t="s">
        <v>186</v>
      </c>
      <c r="D24" s="37">
        <v>19</v>
      </c>
      <c r="F24" s="13">
        <v>0</v>
      </c>
      <c r="G24" s="154"/>
      <c r="H24" s="13">
        <v>0</v>
      </c>
      <c r="I24" s="154"/>
      <c r="J24" s="13">
        <v>0</v>
      </c>
      <c r="K24" s="154"/>
      <c r="L24" s="13">
        <v>-373000</v>
      </c>
      <c r="M24" s="154"/>
      <c r="N24" s="40">
        <f>SUM(F24:L24)</f>
        <v>-373000</v>
      </c>
    </row>
    <row r="25" spans="1:14" ht="19.5" customHeight="1">
      <c r="A25" s="38" t="s">
        <v>33</v>
      </c>
      <c r="B25" s="40"/>
      <c r="F25" s="11">
        <v>0</v>
      </c>
      <c r="G25" s="154"/>
      <c r="H25" s="11">
        <v>0</v>
      </c>
      <c r="I25" s="13"/>
      <c r="J25" s="11">
        <v>0</v>
      </c>
      <c r="L25" s="11">
        <v>1319399</v>
      </c>
      <c r="N25" s="11">
        <f>SUM(F25:L25)</f>
        <v>1319399</v>
      </c>
    </row>
    <row r="26" spans="6:14" ht="6" customHeight="1">
      <c r="F26" s="13"/>
      <c r="G26" s="154"/>
      <c r="H26" s="13"/>
      <c r="I26" s="154"/>
      <c r="J26" s="13"/>
      <c r="K26" s="154"/>
      <c r="L26" s="13"/>
      <c r="M26" s="154"/>
      <c r="N26" s="13"/>
    </row>
    <row r="27" spans="1:14" ht="19.5" customHeight="1" thickBot="1">
      <c r="A27" s="27" t="s">
        <v>183</v>
      </c>
      <c r="F27" s="155">
        <f>SUM(F22:F25)</f>
        <v>373000</v>
      </c>
      <c r="G27" s="154"/>
      <c r="H27" s="155">
        <f>SUM(H22:H25)</f>
        <v>3680616</v>
      </c>
      <c r="I27" s="154"/>
      <c r="J27" s="155">
        <f>SUM(J22:J25)</f>
        <v>37300</v>
      </c>
      <c r="K27" s="154"/>
      <c r="L27" s="155">
        <f>SUM(L22:L25)</f>
        <v>4645910</v>
      </c>
      <c r="M27" s="154"/>
      <c r="N27" s="155">
        <f>SUM(N22:N25)</f>
        <v>8736826</v>
      </c>
    </row>
    <row r="28" spans="1:14" ht="27" customHeight="1" thickTop="1">
      <c r="A28" s="27"/>
      <c r="F28" s="13"/>
      <c r="G28" s="154"/>
      <c r="H28" s="13"/>
      <c r="I28" s="154"/>
      <c r="J28" s="13"/>
      <c r="K28" s="154"/>
      <c r="L28" s="13"/>
      <c r="M28" s="154"/>
      <c r="N28" s="13"/>
    </row>
    <row r="29" spans="1:14" ht="21.75" customHeight="1">
      <c r="A29" s="33" t="str">
        <f>7!A29</f>
        <v>หมายเหตุประกอบข้อมูลทางการเงินรวมระหว่างกาลและข้อมูลทางการเงินเฉพาะบริษัทระหว่างกาลแบบย่อในหน้า 11 ถึง 36 เป็นส่วนหนึ่งของข้อมูลทางการเงินระหว่างกาลนี้</v>
      </c>
      <c r="B29" s="33"/>
      <c r="C29" s="33"/>
      <c r="D29" s="42"/>
      <c r="E29" s="44"/>
      <c r="F29" s="44"/>
      <c r="G29" s="44"/>
      <c r="H29" s="44"/>
      <c r="I29" s="44"/>
      <c r="J29" s="44"/>
      <c r="K29" s="44"/>
      <c r="L29" s="44"/>
      <c r="M29" s="44"/>
      <c r="N29" s="44"/>
    </row>
  </sheetData>
  <sheetProtection/>
  <mergeCells count="1">
    <mergeCell ref="J6:L6"/>
  </mergeCells>
  <printOptions/>
  <pageMargins left="1.2" right="1.2" top="0.5" bottom="0.6" header="0.49" footer="0.4"/>
  <pageSetup firstPageNumber="8" useFirstPageNumber="1" fitToHeight="0" fitToWidth="0" horizontalDpi="1200" verticalDpi="1200" orientation="landscape" paperSize="9" r:id="rId1"/>
  <headerFooter>
    <oddFooter>&amp;R&amp;"Angsana New,Regular"&amp;13&amp;P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99"/>
  </sheetPr>
  <dimension ref="A1:L105"/>
  <sheetViews>
    <sheetView tabSelected="1" zoomScale="115" zoomScaleNormal="115" zoomScaleSheetLayoutView="115" zoomScalePageLayoutView="0" workbookViewId="0" topLeftCell="A52">
      <selection activeCell="C13" sqref="C13"/>
    </sheetView>
  </sheetViews>
  <sheetFormatPr defaultColWidth="9.140625" defaultRowHeight="15.75" customHeight="1"/>
  <cols>
    <col min="1" max="2" width="1.421875" style="2" customWidth="1"/>
    <col min="3" max="3" width="38.8515625" style="2" customWidth="1"/>
    <col min="4" max="4" width="6.421875" style="1" customWidth="1"/>
    <col min="5" max="5" width="0.85546875" style="2" customWidth="1"/>
    <col min="6" max="6" width="10.7109375" style="3" customWidth="1"/>
    <col min="7" max="7" width="0.85546875" style="2" customWidth="1"/>
    <col min="8" max="8" width="10.7109375" style="3" customWidth="1"/>
    <col min="9" max="9" width="0.85546875" style="1" customWidth="1"/>
    <col min="10" max="10" width="10.7109375" style="3" customWidth="1"/>
    <col min="11" max="11" width="0.85546875" style="2" customWidth="1"/>
    <col min="12" max="12" width="10.7109375" style="3" customWidth="1"/>
    <col min="13" max="16384" width="9.140625" style="6" customWidth="1"/>
  </cols>
  <sheetData>
    <row r="1" spans="1:12" s="16" customFormat="1" ht="21.75" customHeight="1">
      <c r="A1" s="15" t="str">
        <f>'2-4'!A1</f>
        <v>บริษัท พลังงานบริสุทธิ์ จำกัด (มหาชน)  </v>
      </c>
      <c r="B1" s="15"/>
      <c r="C1" s="15"/>
      <c r="D1" s="18"/>
      <c r="E1" s="14"/>
      <c r="F1" s="19"/>
      <c r="G1" s="20"/>
      <c r="H1" s="19"/>
      <c r="I1" s="21"/>
      <c r="J1" s="19"/>
      <c r="K1" s="20"/>
      <c r="L1" s="88" t="s">
        <v>84</v>
      </c>
    </row>
    <row r="2" spans="1:12" s="16" customFormat="1" ht="21.75" customHeight="1">
      <c r="A2" s="15" t="s">
        <v>75</v>
      </c>
      <c r="B2" s="15"/>
      <c r="C2" s="15"/>
      <c r="D2" s="18"/>
      <c r="E2" s="14"/>
      <c r="F2" s="19"/>
      <c r="G2" s="20"/>
      <c r="H2" s="19"/>
      <c r="I2" s="21"/>
      <c r="J2" s="19"/>
      <c r="K2" s="20"/>
      <c r="L2" s="19"/>
    </row>
    <row r="3" spans="1:12" s="16" customFormat="1" ht="21.75" customHeight="1">
      <c r="A3" s="12" t="str">
        <f>'6 (6-month)'!A3</f>
        <v>สำหรับงวดหกเดือนสิ้นสุดวันที่ 30 มิถุนายน พ.ศ. 2559</v>
      </c>
      <c r="B3" s="12"/>
      <c r="C3" s="12"/>
      <c r="D3" s="22"/>
      <c r="E3" s="17"/>
      <c r="F3" s="23"/>
      <c r="G3" s="24"/>
      <c r="H3" s="23"/>
      <c r="I3" s="25"/>
      <c r="J3" s="23"/>
      <c r="K3" s="24"/>
      <c r="L3" s="23"/>
    </row>
    <row r="4" spans="7:11" ht="14.25" customHeight="1">
      <c r="G4" s="4"/>
      <c r="I4" s="5"/>
      <c r="K4" s="4"/>
    </row>
    <row r="5" spans="2:12" s="112" customFormat="1" ht="18" customHeight="1">
      <c r="B5" s="113"/>
      <c r="C5" s="113"/>
      <c r="D5" s="114"/>
      <c r="E5" s="115"/>
      <c r="F5" s="116"/>
      <c r="G5" s="117"/>
      <c r="H5" s="118" t="s">
        <v>0</v>
      </c>
      <c r="I5" s="119"/>
      <c r="J5" s="116"/>
      <c r="K5" s="117"/>
      <c r="L5" s="118" t="s">
        <v>1</v>
      </c>
    </row>
    <row r="6" spans="1:12" s="112" customFormat="1" ht="18" customHeight="1">
      <c r="A6" s="113"/>
      <c r="B6" s="113"/>
      <c r="C6" s="113"/>
      <c r="D6" s="121"/>
      <c r="E6" s="115"/>
      <c r="F6" s="181" t="s">
        <v>94</v>
      </c>
      <c r="G6" s="182"/>
      <c r="H6" s="181" t="s">
        <v>51</v>
      </c>
      <c r="I6" s="183"/>
      <c r="J6" s="181" t="s">
        <v>94</v>
      </c>
      <c r="K6" s="182"/>
      <c r="L6" s="181" t="s">
        <v>51</v>
      </c>
    </row>
    <row r="7" spans="1:12" s="112" customFormat="1" ht="18" customHeight="1">
      <c r="A7" s="113"/>
      <c r="B7" s="113"/>
      <c r="C7" s="113"/>
      <c r="D7" s="121"/>
      <c r="E7" s="115"/>
      <c r="F7" s="123" t="s">
        <v>95</v>
      </c>
      <c r="G7" s="124"/>
      <c r="H7" s="123" t="s">
        <v>95</v>
      </c>
      <c r="I7" s="125"/>
      <c r="J7" s="123" t="s">
        <v>95</v>
      </c>
      <c r="K7" s="124"/>
      <c r="L7" s="123" t="s">
        <v>95</v>
      </c>
    </row>
    <row r="8" spans="1:12" s="112" customFormat="1" ht="18" customHeight="1">
      <c r="A8" s="115" t="s">
        <v>45</v>
      </c>
      <c r="B8" s="113"/>
      <c r="C8" s="113"/>
      <c r="D8" s="126"/>
      <c r="E8" s="113"/>
      <c r="F8" s="127"/>
      <c r="G8" s="162"/>
      <c r="H8" s="127"/>
      <c r="I8" s="163"/>
      <c r="J8" s="127"/>
      <c r="K8" s="162"/>
      <c r="L8" s="127"/>
    </row>
    <row r="9" spans="1:12" s="112" customFormat="1" ht="18" customHeight="1">
      <c r="A9" s="113" t="s">
        <v>163</v>
      </c>
      <c r="B9" s="113"/>
      <c r="C9" s="113"/>
      <c r="D9" s="126"/>
      <c r="E9" s="113"/>
      <c r="F9" s="184">
        <v>1717711</v>
      </c>
      <c r="G9" s="185"/>
      <c r="H9" s="184">
        <v>1323419</v>
      </c>
      <c r="I9" s="128"/>
      <c r="J9" s="184">
        <v>1329113</v>
      </c>
      <c r="K9" s="185"/>
      <c r="L9" s="184">
        <v>742373</v>
      </c>
    </row>
    <row r="10" spans="1:12" s="112" customFormat="1" ht="18" customHeight="1">
      <c r="A10" s="113" t="s">
        <v>164</v>
      </c>
      <c r="B10" s="113"/>
      <c r="C10" s="113"/>
      <c r="D10" s="126"/>
      <c r="E10" s="113"/>
      <c r="F10" s="184"/>
      <c r="G10" s="185"/>
      <c r="H10" s="184"/>
      <c r="I10" s="128"/>
      <c r="J10" s="184"/>
      <c r="K10" s="185"/>
      <c r="L10" s="184"/>
    </row>
    <row r="11" spans="1:12" s="112" customFormat="1" ht="18" customHeight="1">
      <c r="A11" s="113" t="s">
        <v>46</v>
      </c>
      <c r="B11" s="113"/>
      <c r="C11" s="113"/>
      <c r="D11" s="126"/>
      <c r="E11" s="113"/>
      <c r="F11" s="184"/>
      <c r="G11" s="185"/>
      <c r="H11" s="184"/>
      <c r="I11" s="128"/>
      <c r="J11" s="184"/>
      <c r="K11" s="185"/>
      <c r="L11" s="184"/>
    </row>
    <row r="12" spans="1:12" s="112" customFormat="1" ht="18" customHeight="1">
      <c r="A12" s="113" t="s">
        <v>13</v>
      </c>
      <c r="B12" s="129" t="s">
        <v>47</v>
      </c>
      <c r="C12" s="113"/>
      <c r="D12" s="126"/>
      <c r="E12" s="113"/>
      <c r="F12" s="184">
        <f>491936-38434</f>
        <v>453502</v>
      </c>
      <c r="G12" s="185"/>
      <c r="H12" s="184">
        <v>338276</v>
      </c>
      <c r="I12" s="128"/>
      <c r="J12" s="184">
        <v>48333</v>
      </c>
      <c r="K12" s="185"/>
      <c r="L12" s="184">
        <v>48741</v>
      </c>
    </row>
    <row r="13" spans="1:12" s="112" customFormat="1" ht="18" customHeight="1">
      <c r="A13" s="113"/>
      <c r="B13" s="129" t="s">
        <v>158</v>
      </c>
      <c r="C13" s="113"/>
      <c r="D13" s="126"/>
      <c r="E13" s="113"/>
      <c r="F13" s="184">
        <v>-3630</v>
      </c>
      <c r="G13" s="185"/>
      <c r="H13" s="184">
        <v>0</v>
      </c>
      <c r="I13" s="128"/>
      <c r="J13" s="184">
        <v>-3630</v>
      </c>
      <c r="K13" s="185"/>
      <c r="L13" s="184">
        <v>0</v>
      </c>
    </row>
    <row r="14" spans="1:12" s="112" customFormat="1" ht="18" customHeight="1">
      <c r="A14" s="113"/>
      <c r="B14" s="129" t="s">
        <v>48</v>
      </c>
      <c r="C14" s="113"/>
      <c r="D14" s="126"/>
      <c r="E14" s="113"/>
      <c r="F14" s="184">
        <v>-5690</v>
      </c>
      <c r="G14" s="185"/>
      <c r="H14" s="184">
        <v>-4206</v>
      </c>
      <c r="I14" s="128"/>
      <c r="J14" s="184">
        <v>-11055</v>
      </c>
      <c r="K14" s="185"/>
      <c r="L14" s="184">
        <v>-29982</v>
      </c>
    </row>
    <row r="15" spans="1:12" s="112" customFormat="1" ht="18" customHeight="1">
      <c r="A15" s="113"/>
      <c r="B15" s="129" t="s">
        <v>187</v>
      </c>
      <c r="C15" s="113"/>
      <c r="D15" s="126"/>
      <c r="E15" s="113"/>
      <c r="F15" s="184">
        <v>0</v>
      </c>
      <c r="G15" s="185"/>
      <c r="H15" s="184">
        <v>0</v>
      </c>
      <c r="I15" s="128"/>
      <c r="J15" s="131">
        <v>-1203925</v>
      </c>
      <c r="K15" s="185"/>
      <c r="L15" s="184">
        <v>-674017</v>
      </c>
    </row>
    <row r="16" spans="1:12" s="112" customFormat="1" ht="18" customHeight="1">
      <c r="A16" s="113"/>
      <c r="B16" s="129" t="s">
        <v>165</v>
      </c>
      <c r="C16" s="113"/>
      <c r="D16" s="126"/>
      <c r="E16" s="113"/>
      <c r="F16" s="184">
        <v>436866</v>
      </c>
      <c r="G16" s="185"/>
      <c r="H16" s="184">
        <v>308165</v>
      </c>
      <c r="I16" s="128"/>
      <c r="J16" s="184">
        <v>39806</v>
      </c>
      <c r="K16" s="185"/>
      <c r="L16" s="184">
        <v>46500</v>
      </c>
    </row>
    <row r="17" spans="1:12" s="112" customFormat="1" ht="18" customHeight="1">
      <c r="A17" s="113"/>
      <c r="B17" s="129" t="s">
        <v>133</v>
      </c>
      <c r="C17" s="113"/>
      <c r="D17" s="126"/>
      <c r="E17" s="113"/>
      <c r="F17" s="184">
        <v>770</v>
      </c>
      <c r="G17" s="185"/>
      <c r="H17" s="184">
        <v>309</v>
      </c>
      <c r="I17" s="128"/>
      <c r="J17" s="184">
        <v>404</v>
      </c>
      <c r="K17" s="185"/>
      <c r="L17" s="184">
        <v>212</v>
      </c>
    </row>
    <row r="18" spans="1:12" s="112" customFormat="1" ht="18" customHeight="1">
      <c r="A18" s="113"/>
      <c r="B18" s="129" t="s">
        <v>167</v>
      </c>
      <c r="C18" s="113"/>
      <c r="D18" s="126"/>
      <c r="E18" s="113"/>
      <c r="F18" s="184">
        <v>0</v>
      </c>
      <c r="G18" s="185"/>
      <c r="H18" s="184">
        <v>0</v>
      </c>
      <c r="I18" s="128"/>
      <c r="J18" s="184">
        <v>-503</v>
      </c>
      <c r="K18" s="185"/>
      <c r="L18" s="184">
        <v>0</v>
      </c>
    </row>
    <row r="19" spans="1:12" s="112" customFormat="1" ht="18" customHeight="1">
      <c r="A19" s="113"/>
      <c r="B19" s="129" t="s">
        <v>108</v>
      </c>
      <c r="C19" s="113"/>
      <c r="D19" s="126"/>
      <c r="E19" s="113"/>
      <c r="F19" s="184">
        <v>0</v>
      </c>
      <c r="G19" s="185"/>
      <c r="H19" s="184">
        <v>6544</v>
      </c>
      <c r="I19" s="128"/>
      <c r="J19" s="184">
        <v>0</v>
      </c>
      <c r="K19" s="185"/>
      <c r="L19" s="184">
        <v>2275</v>
      </c>
    </row>
    <row r="20" spans="1:12" s="112" customFormat="1" ht="18" customHeight="1">
      <c r="A20" s="113"/>
      <c r="B20" s="129" t="s">
        <v>90</v>
      </c>
      <c r="C20" s="113"/>
      <c r="D20" s="126"/>
      <c r="E20" s="113"/>
      <c r="F20" s="184">
        <f>-7473-1000</f>
        <v>-8473</v>
      </c>
      <c r="G20" s="185"/>
      <c r="H20" s="184">
        <v>-12450</v>
      </c>
      <c r="I20" s="128"/>
      <c r="J20" s="184">
        <v>0</v>
      </c>
      <c r="K20" s="185"/>
      <c r="L20" s="184">
        <v>0</v>
      </c>
    </row>
    <row r="21" spans="1:12" s="112" customFormat="1" ht="18" customHeight="1">
      <c r="A21" s="113"/>
      <c r="B21" s="129" t="s">
        <v>177</v>
      </c>
      <c r="C21" s="113"/>
      <c r="D21" s="126"/>
      <c r="E21" s="113"/>
      <c r="F21" s="116">
        <v>0</v>
      </c>
      <c r="G21" s="185"/>
      <c r="H21" s="116">
        <v>0</v>
      </c>
      <c r="I21" s="128"/>
      <c r="J21" s="116">
        <v>-13388</v>
      </c>
      <c r="K21" s="185"/>
      <c r="L21" s="116">
        <v>-11724</v>
      </c>
    </row>
    <row r="22" spans="1:12" s="112" customFormat="1" ht="4.5" customHeight="1">
      <c r="A22" s="113"/>
      <c r="B22" s="129"/>
      <c r="C22" s="113"/>
      <c r="D22" s="126"/>
      <c r="E22" s="113"/>
      <c r="F22" s="127"/>
      <c r="G22" s="128"/>
      <c r="H22" s="127"/>
      <c r="I22" s="128"/>
      <c r="J22" s="127"/>
      <c r="K22" s="128"/>
      <c r="L22" s="127"/>
    </row>
    <row r="23" spans="2:5" s="112" customFormat="1" ht="18" customHeight="1">
      <c r="B23" s="113" t="s">
        <v>64</v>
      </c>
      <c r="C23" s="113"/>
      <c r="D23" s="126"/>
      <c r="E23" s="113"/>
    </row>
    <row r="24" spans="1:12" s="112" customFormat="1" ht="18" customHeight="1">
      <c r="A24" s="113"/>
      <c r="B24" s="113"/>
      <c r="C24" s="113" t="s">
        <v>65</v>
      </c>
      <c r="D24" s="126"/>
      <c r="E24" s="113"/>
      <c r="F24" s="127">
        <f>SUM(F9:F21)</f>
        <v>2591056</v>
      </c>
      <c r="G24" s="162"/>
      <c r="H24" s="127">
        <f>SUM(H9:H21)</f>
        <v>1960057</v>
      </c>
      <c r="I24" s="162"/>
      <c r="J24" s="127">
        <f>SUM(J9:J21)</f>
        <v>185155</v>
      </c>
      <c r="K24" s="163"/>
      <c r="L24" s="127">
        <f>SUM(L9:L21)</f>
        <v>124378</v>
      </c>
    </row>
    <row r="25" spans="1:12" s="112" customFormat="1" ht="18" customHeight="1">
      <c r="A25" s="113"/>
      <c r="B25" s="113" t="s">
        <v>66</v>
      </c>
      <c r="C25" s="113"/>
      <c r="D25" s="121"/>
      <c r="E25" s="115"/>
      <c r="F25" s="130"/>
      <c r="G25" s="124"/>
      <c r="H25" s="130"/>
      <c r="I25" s="125"/>
      <c r="J25" s="130"/>
      <c r="K25" s="124"/>
      <c r="L25" s="130"/>
    </row>
    <row r="26" spans="1:12" s="112" customFormat="1" ht="18" customHeight="1">
      <c r="A26" s="113"/>
      <c r="C26" s="129" t="s">
        <v>156</v>
      </c>
      <c r="D26" s="121"/>
      <c r="E26" s="115"/>
      <c r="F26" s="131">
        <v>-492135</v>
      </c>
      <c r="G26" s="124"/>
      <c r="H26" s="131">
        <v>-474855</v>
      </c>
      <c r="I26" s="125"/>
      <c r="J26" s="131">
        <v>-101215</v>
      </c>
      <c r="K26" s="124"/>
      <c r="L26" s="131">
        <v>-41504</v>
      </c>
    </row>
    <row r="27" spans="1:12" s="112" customFormat="1" ht="18" customHeight="1">
      <c r="A27" s="113"/>
      <c r="C27" s="129" t="s">
        <v>134</v>
      </c>
      <c r="D27" s="121"/>
      <c r="E27" s="115"/>
      <c r="F27" s="131">
        <v>-100926</v>
      </c>
      <c r="G27" s="124"/>
      <c r="H27" s="131">
        <v>-38699</v>
      </c>
      <c r="I27" s="125"/>
      <c r="J27" s="131">
        <v>-11564</v>
      </c>
      <c r="K27" s="124"/>
      <c r="L27" s="131">
        <v>-11181</v>
      </c>
    </row>
    <row r="28" spans="1:12" s="112" customFormat="1" ht="18" customHeight="1">
      <c r="A28" s="113"/>
      <c r="C28" s="129" t="s">
        <v>135</v>
      </c>
      <c r="D28" s="121"/>
      <c r="E28" s="115"/>
      <c r="F28" s="131">
        <v>31946</v>
      </c>
      <c r="G28" s="124"/>
      <c r="H28" s="131">
        <v>-22328</v>
      </c>
      <c r="I28" s="125"/>
      <c r="J28" s="131">
        <v>32109</v>
      </c>
      <c r="K28" s="124"/>
      <c r="L28" s="131">
        <v>-22328</v>
      </c>
    </row>
    <row r="29" spans="1:12" s="112" customFormat="1" ht="18" customHeight="1">
      <c r="A29" s="113"/>
      <c r="C29" s="129" t="s">
        <v>136</v>
      </c>
      <c r="D29" s="121"/>
      <c r="E29" s="115"/>
      <c r="F29" s="131">
        <v>0</v>
      </c>
      <c r="G29" s="124"/>
      <c r="H29" s="131">
        <v>223</v>
      </c>
      <c r="I29" s="125"/>
      <c r="J29" s="131">
        <v>0</v>
      </c>
      <c r="K29" s="124"/>
      <c r="L29" s="131">
        <v>223</v>
      </c>
    </row>
    <row r="30" spans="1:12" s="112" customFormat="1" ht="18" customHeight="1">
      <c r="A30" s="113"/>
      <c r="C30" s="129" t="s">
        <v>139</v>
      </c>
      <c r="D30" s="121"/>
      <c r="E30" s="115"/>
      <c r="F30" s="131">
        <v>52412</v>
      </c>
      <c r="G30" s="124"/>
      <c r="H30" s="131">
        <v>-102145</v>
      </c>
      <c r="I30" s="125"/>
      <c r="J30" s="184">
        <v>729</v>
      </c>
      <c r="K30" s="124"/>
      <c r="L30" s="131">
        <v>-2617</v>
      </c>
    </row>
    <row r="31" spans="1:12" s="112" customFormat="1" ht="18" customHeight="1">
      <c r="A31" s="113"/>
      <c r="C31" s="129" t="s">
        <v>166</v>
      </c>
      <c r="D31" s="121"/>
      <c r="E31" s="115"/>
      <c r="F31" s="131">
        <v>-13966</v>
      </c>
      <c r="G31" s="124"/>
      <c r="H31" s="131">
        <v>26301</v>
      </c>
      <c r="I31" s="125"/>
      <c r="J31" s="131">
        <v>-13095</v>
      </c>
      <c r="K31" s="124"/>
      <c r="L31" s="131">
        <v>11171</v>
      </c>
    </row>
    <row r="32" spans="1:12" s="112" customFormat="1" ht="18" customHeight="1">
      <c r="A32" s="113"/>
      <c r="C32" s="129" t="s">
        <v>137</v>
      </c>
      <c r="D32" s="121"/>
      <c r="E32" s="115"/>
      <c r="F32" s="116">
        <v>18277</v>
      </c>
      <c r="G32" s="185"/>
      <c r="H32" s="116">
        <v>69588</v>
      </c>
      <c r="I32" s="128"/>
      <c r="J32" s="116">
        <v>-8444</v>
      </c>
      <c r="K32" s="185"/>
      <c r="L32" s="116">
        <v>1609</v>
      </c>
    </row>
    <row r="33" spans="2:12" s="112" customFormat="1" ht="4.5" customHeight="1">
      <c r="B33" s="113"/>
      <c r="C33" s="113"/>
      <c r="D33" s="121"/>
      <c r="E33" s="115"/>
      <c r="F33" s="130"/>
      <c r="G33" s="124"/>
      <c r="H33" s="131"/>
      <c r="I33" s="125"/>
      <c r="J33" s="130"/>
      <c r="K33" s="124"/>
      <c r="L33" s="130"/>
    </row>
    <row r="34" spans="2:12" s="112" customFormat="1" ht="18" customHeight="1">
      <c r="B34" s="113" t="s">
        <v>138</v>
      </c>
      <c r="D34" s="121"/>
      <c r="E34" s="115"/>
      <c r="F34" s="131">
        <f>SUM(F24:F32)</f>
        <v>2086664</v>
      </c>
      <c r="G34" s="124"/>
      <c r="H34" s="131">
        <f>SUM(H24:H32)</f>
        <v>1418142</v>
      </c>
      <c r="I34" s="125"/>
      <c r="J34" s="131">
        <f>SUM(J24:J32)</f>
        <v>83675</v>
      </c>
      <c r="K34" s="124"/>
      <c r="L34" s="131">
        <f>SUM(L24:L32)</f>
        <v>59751</v>
      </c>
    </row>
    <row r="35" spans="3:12" s="112" customFormat="1" ht="18" customHeight="1">
      <c r="C35" s="129" t="s">
        <v>146</v>
      </c>
      <c r="D35" s="121"/>
      <c r="E35" s="115"/>
      <c r="F35" s="132">
        <v>-9352</v>
      </c>
      <c r="G35" s="124"/>
      <c r="H35" s="132">
        <v>-23071</v>
      </c>
      <c r="I35" s="125"/>
      <c r="J35" s="132">
        <v>-175</v>
      </c>
      <c r="K35" s="124"/>
      <c r="L35" s="132">
        <v>-17436</v>
      </c>
    </row>
    <row r="36" spans="2:12" s="112" customFormat="1" ht="4.5" customHeight="1">
      <c r="B36" s="113"/>
      <c r="C36" s="113"/>
      <c r="D36" s="121"/>
      <c r="E36" s="115"/>
      <c r="F36" s="130"/>
      <c r="G36" s="124"/>
      <c r="H36" s="131"/>
      <c r="I36" s="125"/>
      <c r="J36" s="130"/>
      <c r="K36" s="124"/>
      <c r="L36" s="130"/>
    </row>
    <row r="37" spans="1:12" s="112" customFormat="1" ht="18" customHeight="1">
      <c r="A37" s="113"/>
      <c r="B37" s="115" t="s">
        <v>199</v>
      </c>
      <c r="D37" s="121"/>
      <c r="E37" s="115"/>
      <c r="F37" s="132">
        <f>SUM(F34:F35)</f>
        <v>2077312</v>
      </c>
      <c r="G37" s="124"/>
      <c r="H37" s="132">
        <f>SUM(H34:H35)</f>
        <v>1395071</v>
      </c>
      <c r="I37" s="125"/>
      <c r="J37" s="132">
        <f>SUM(J34:J35)</f>
        <v>83500</v>
      </c>
      <c r="K37" s="124"/>
      <c r="L37" s="132">
        <f>SUM(L34:L35)</f>
        <v>42315</v>
      </c>
    </row>
    <row r="38" spans="1:12" s="112" customFormat="1" ht="18" customHeight="1">
      <c r="A38" s="113"/>
      <c r="B38" s="115"/>
      <c r="D38" s="121"/>
      <c r="E38" s="115"/>
      <c r="F38" s="131"/>
      <c r="G38" s="124"/>
      <c r="H38" s="131"/>
      <c r="I38" s="125"/>
      <c r="J38" s="131"/>
      <c r="K38" s="124"/>
      <c r="L38" s="131"/>
    </row>
    <row r="39" spans="1:12" s="112" customFormat="1" ht="18" customHeight="1">
      <c r="A39" s="113"/>
      <c r="B39" s="115"/>
      <c r="D39" s="121"/>
      <c r="E39" s="115"/>
      <c r="F39" s="131"/>
      <c r="G39" s="124"/>
      <c r="H39" s="131"/>
      <c r="I39" s="125"/>
      <c r="J39" s="131"/>
      <c r="K39" s="124"/>
      <c r="L39" s="131"/>
    </row>
    <row r="40" spans="1:12" s="112" customFormat="1" ht="18" customHeight="1">
      <c r="A40" s="113"/>
      <c r="B40" s="115"/>
      <c r="D40" s="121"/>
      <c r="E40" s="115"/>
      <c r="F40" s="131"/>
      <c r="G40" s="124"/>
      <c r="H40" s="131"/>
      <c r="I40" s="125"/>
      <c r="J40" s="131"/>
      <c r="K40" s="124"/>
      <c r="L40" s="131"/>
    </row>
    <row r="41" spans="1:12" s="112" customFormat="1" ht="18" customHeight="1">
      <c r="A41" s="113"/>
      <c r="B41" s="115"/>
      <c r="D41" s="121"/>
      <c r="E41" s="115"/>
      <c r="F41" s="131"/>
      <c r="G41" s="124"/>
      <c r="H41" s="131"/>
      <c r="I41" s="125"/>
      <c r="J41" s="131"/>
      <c r="K41" s="124"/>
      <c r="L41" s="131"/>
    </row>
    <row r="42" spans="1:12" s="112" customFormat="1" ht="18" customHeight="1">
      <c r="A42" s="113"/>
      <c r="B42" s="115"/>
      <c r="D42" s="121"/>
      <c r="E42" s="115"/>
      <c r="F42" s="131"/>
      <c r="G42" s="124"/>
      <c r="H42" s="131"/>
      <c r="I42" s="125"/>
      <c r="J42" s="131"/>
      <c r="K42" s="124"/>
      <c r="L42" s="131"/>
    </row>
    <row r="43" spans="1:12" s="112" customFormat="1" ht="18" customHeight="1">
      <c r="A43" s="113"/>
      <c r="B43" s="115"/>
      <c r="D43" s="121"/>
      <c r="E43" s="115"/>
      <c r="F43" s="131"/>
      <c r="G43" s="124"/>
      <c r="H43" s="131"/>
      <c r="I43" s="125"/>
      <c r="J43" s="131"/>
      <c r="K43" s="124"/>
      <c r="L43" s="131"/>
    </row>
    <row r="44" spans="1:12" s="112" customFormat="1" ht="18" customHeight="1">
      <c r="A44" s="113"/>
      <c r="B44" s="115"/>
      <c r="D44" s="121"/>
      <c r="E44" s="115"/>
      <c r="F44" s="131"/>
      <c r="G44" s="124"/>
      <c r="H44" s="131"/>
      <c r="I44" s="125"/>
      <c r="J44" s="131"/>
      <c r="K44" s="124"/>
      <c r="L44" s="131"/>
    </row>
    <row r="45" spans="1:12" s="112" customFormat="1" ht="18" customHeight="1">
      <c r="A45" s="113"/>
      <c r="B45" s="115"/>
      <c r="D45" s="121"/>
      <c r="E45" s="115"/>
      <c r="F45" s="131"/>
      <c r="G45" s="124"/>
      <c r="H45" s="131"/>
      <c r="I45" s="125"/>
      <c r="J45" s="131"/>
      <c r="K45" s="124"/>
      <c r="L45" s="131"/>
    </row>
    <row r="46" spans="1:12" s="112" customFormat="1" ht="18" customHeight="1">
      <c r="A46" s="113"/>
      <c r="B46" s="115"/>
      <c r="D46" s="121"/>
      <c r="E46" s="115"/>
      <c r="F46" s="131"/>
      <c r="G46" s="124"/>
      <c r="H46" s="131"/>
      <c r="I46" s="125"/>
      <c r="J46" s="131"/>
      <c r="K46" s="124"/>
      <c r="L46" s="131"/>
    </row>
    <row r="47" spans="1:12" s="112" customFormat="1" ht="18" customHeight="1">
      <c r="A47" s="113"/>
      <c r="B47" s="115"/>
      <c r="D47" s="121"/>
      <c r="E47" s="115"/>
      <c r="F47" s="131"/>
      <c r="G47" s="124"/>
      <c r="H47" s="131"/>
      <c r="I47" s="125"/>
      <c r="J47" s="131"/>
      <c r="K47" s="124"/>
      <c r="L47" s="131"/>
    </row>
    <row r="48" spans="1:12" s="16" customFormat="1" ht="21.75" customHeight="1">
      <c r="A48" s="177" t="str">
        <f>'2-4'!A47:L47</f>
        <v>หมายเหตุประกอบข้อมูลทางการเงินรวมระหว่างกาลและข้อมูลทางการเงินเฉพาะบริษัทระหว่างกาลแบบย่อในหน้า 11 ถึง 36 เป็นส่วนหนึ่งของข้อมูลทางการเงินระหว่างกาลนี้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</row>
    <row r="49" spans="1:12" s="16" customFormat="1" ht="21.75" customHeight="1">
      <c r="A49" s="15" t="str">
        <f>A1</f>
        <v>บริษัท พลังงานบริสุทธิ์ จำกัด (มหาชน)  </v>
      </c>
      <c r="B49" s="15"/>
      <c r="C49" s="15"/>
      <c r="D49" s="18"/>
      <c r="E49" s="14"/>
      <c r="F49" s="19"/>
      <c r="G49" s="20"/>
      <c r="H49" s="19"/>
      <c r="I49" s="21"/>
      <c r="J49" s="19"/>
      <c r="K49" s="20"/>
      <c r="L49" s="88" t="s">
        <v>84</v>
      </c>
    </row>
    <row r="50" spans="1:12" s="16" customFormat="1" ht="21.75" customHeight="1">
      <c r="A50" s="15" t="s">
        <v>76</v>
      </c>
      <c r="B50" s="15"/>
      <c r="C50" s="15"/>
      <c r="D50" s="18"/>
      <c r="E50" s="14"/>
      <c r="F50" s="19"/>
      <c r="G50" s="20"/>
      <c r="H50" s="19"/>
      <c r="I50" s="21"/>
      <c r="J50" s="19"/>
      <c r="K50" s="20"/>
      <c r="L50" s="19"/>
    </row>
    <row r="51" spans="1:12" s="16" customFormat="1" ht="21.75" customHeight="1">
      <c r="A51" s="12" t="str">
        <f>A3</f>
        <v>สำหรับงวดหกเดือนสิ้นสุดวันที่ 30 มิถุนายน พ.ศ. 2559</v>
      </c>
      <c r="B51" s="12"/>
      <c r="C51" s="12"/>
      <c r="D51" s="22"/>
      <c r="E51" s="17"/>
      <c r="F51" s="23"/>
      <c r="G51" s="24"/>
      <c r="H51" s="23"/>
      <c r="I51" s="25"/>
      <c r="J51" s="23"/>
      <c r="K51" s="24"/>
      <c r="L51" s="23"/>
    </row>
    <row r="52" spans="7:11" ht="9" customHeight="1">
      <c r="G52" s="4"/>
      <c r="I52" s="5"/>
      <c r="K52" s="4"/>
    </row>
    <row r="53" spans="2:12" s="112" customFormat="1" ht="16.5" customHeight="1">
      <c r="B53" s="113"/>
      <c r="C53" s="113"/>
      <c r="D53" s="114"/>
      <c r="E53" s="115"/>
      <c r="F53" s="116"/>
      <c r="G53" s="117"/>
      <c r="H53" s="118" t="s">
        <v>0</v>
      </c>
      <c r="I53" s="119"/>
      <c r="J53" s="116"/>
      <c r="K53" s="117"/>
      <c r="L53" s="118" t="s">
        <v>1</v>
      </c>
    </row>
    <row r="54" spans="1:12" s="112" customFormat="1" ht="16.5" customHeight="1">
      <c r="A54" s="113"/>
      <c r="B54" s="113"/>
      <c r="C54" s="113"/>
      <c r="D54" s="121"/>
      <c r="E54" s="115"/>
      <c r="F54" s="136" t="s">
        <v>94</v>
      </c>
      <c r="G54" s="137"/>
      <c r="H54" s="136" t="s">
        <v>51</v>
      </c>
      <c r="I54" s="138"/>
      <c r="J54" s="136" t="s">
        <v>94</v>
      </c>
      <c r="K54" s="137"/>
      <c r="L54" s="136" t="s">
        <v>51</v>
      </c>
    </row>
    <row r="55" spans="1:12" s="112" customFormat="1" ht="16.5" customHeight="1">
      <c r="A55" s="113"/>
      <c r="B55" s="113"/>
      <c r="C55" s="113"/>
      <c r="D55" s="122" t="s">
        <v>3</v>
      </c>
      <c r="E55" s="115"/>
      <c r="F55" s="123" t="s">
        <v>58</v>
      </c>
      <c r="G55" s="124"/>
      <c r="H55" s="123" t="s">
        <v>58</v>
      </c>
      <c r="I55" s="125"/>
      <c r="J55" s="123" t="s">
        <v>58</v>
      </c>
      <c r="K55" s="124"/>
      <c r="L55" s="123" t="s">
        <v>58</v>
      </c>
    </row>
    <row r="56" spans="1:12" s="112" customFormat="1" ht="16.5" customHeight="1">
      <c r="A56" s="115" t="s">
        <v>49</v>
      </c>
      <c r="B56" s="113"/>
      <c r="C56" s="113"/>
      <c r="D56" s="121"/>
      <c r="E56" s="115"/>
      <c r="F56" s="130"/>
      <c r="G56" s="124"/>
      <c r="H56" s="130"/>
      <c r="I56" s="125"/>
      <c r="J56" s="130"/>
      <c r="K56" s="124"/>
      <c r="L56" s="130"/>
    </row>
    <row r="57" spans="1:12" s="112" customFormat="1" ht="16.5" customHeight="1">
      <c r="A57" s="113" t="s">
        <v>152</v>
      </c>
      <c r="C57" s="113"/>
      <c r="D57" s="126"/>
      <c r="E57" s="115"/>
      <c r="F57" s="131">
        <v>928769</v>
      </c>
      <c r="G57" s="124"/>
      <c r="H57" s="131">
        <v>-502458</v>
      </c>
      <c r="I57" s="125"/>
      <c r="J57" s="131">
        <v>-55</v>
      </c>
      <c r="K57" s="124"/>
      <c r="L57" s="131">
        <v>-88</v>
      </c>
    </row>
    <row r="58" spans="1:12" s="112" customFormat="1" ht="16.5" customHeight="1">
      <c r="A58" s="113" t="s">
        <v>140</v>
      </c>
      <c r="C58" s="113"/>
      <c r="D58" s="168">
        <v>21.5</v>
      </c>
      <c r="E58" s="115"/>
      <c r="F58" s="131">
        <v>-500</v>
      </c>
      <c r="G58" s="124"/>
      <c r="H58" s="131">
        <v>-400</v>
      </c>
      <c r="I58" s="125"/>
      <c r="J58" s="131">
        <v>-570500</v>
      </c>
      <c r="K58" s="124"/>
      <c r="L58" s="131">
        <v>-166405</v>
      </c>
    </row>
    <row r="59" spans="1:12" s="112" customFormat="1" ht="16.5" customHeight="1">
      <c r="A59" s="113" t="s">
        <v>190</v>
      </c>
      <c r="C59" s="113"/>
      <c r="D59" s="168"/>
      <c r="E59" s="115"/>
      <c r="F59" s="131">
        <v>0</v>
      </c>
      <c r="G59" s="124"/>
      <c r="H59" s="131">
        <v>0</v>
      </c>
      <c r="I59" s="125"/>
      <c r="J59" s="131">
        <v>1300</v>
      </c>
      <c r="K59" s="124"/>
      <c r="L59" s="131">
        <v>1500</v>
      </c>
    </row>
    <row r="60" spans="1:12" s="112" customFormat="1" ht="16.5" customHeight="1">
      <c r="A60" s="113" t="s">
        <v>174</v>
      </c>
      <c r="C60" s="113"/>
      <c r="D60" s="126"/>
      <c r="E60" s="115"/>
      <c r="F60" s="131">
        <v>0</v>
      </c>
      <c r="G60" s="124"/>
      <c r="H60" s="131">
        <v>0</v>
      </c>
      <c r="I60" s="125"/>
      <c r="J60" s="131">
        <v>-50</v>
      </c>
      <c r="K60" s="124"/>
      <c r="L60" s="131">
        <v>-1251641</v>
      </c>
    </row>
    <row r="61" spans="1:12" s="112" customFormat="1" ht="16.5" customHeight="1">
      <c r="A61" s="113" t="s">
        <v>109</v>
      </c>
      <c r="C61" s="113"/>
      <c r="D61" s="126"/>
      <c r="E61" s="115"/>
      <c r="F61" s="131">
        <v>0</v>
      </c>
      <c r="G61" s="124"/>
      <c r="H61" s="131">
        <v>0</v>
      </c>
      <c r="I61" s="125"/>
      <c r="J61" s="131">
        <v>-9316</v>
      </c>
      <c r="K61" s="124"/>
      <c r="L61" s="131">
        <v>-100063</v>
      </c>
    </row>
    <row r="62" spans="1:12" s="112" customFormat="1" ht="16.5" customHeight="1">
      <c r="A62" s="113" t="s">
        <v>141</v>
      </c>
      <c r="C62" s="113"/>
      <c r="D62" s="126"/>
      <c r="E62" s="115"/>
      <c r="F62" s="131">
        <v>0</v>
      </c>
      <c r="G62" s="124"/>
      <c r="H62" s="131">
        <v>0</v>
      </c>
      <c r="I62" s="125"/>
      <c r="J62" s="131">
        <v>17170</v>
      </c>
      <c r="K62" s="124"/>
      <c r="L62" s="131">
        <v>7875</v>
      </c>
    </row>
    <row r="63" spans="1:12" s="112" customFormat="1" ht="16.5" customHeight="1">
      <c r="A63" s="113" t="s">
        <v>92</v>
      </c>
      <c r="C63" s="113"/>
      <c r="D63" s="126"/>
      <c r="E63" s="115"/>
      <c r="F63" s="131">
        <f>-4711968+1000+38434</f>
        <v>-4672534</v>
      </c>
      <c r="G63" s="124"/>
      <c r="H63" s="131">
        <v>-1890349</v>
      </c>
      <c r="I63" s="125"/>
      <c r="J63" s="131">
        <v>-49160</v>
      </c>
      <c r="K63" s="124"/>
      <c r="L63" s="131">
        <v>-23943</v>
      </c>
    </row>
    <row r="64" spans="1:12" s="112" customFormat="1" ht="16.5" customHeight="1">
      <c r="A64" s="113" t="s">
        <v>188</v>
      </c>
      <c r="C64" s="113"/>
      <c r="D64" s="126"/>
      <c r="E64" s="115"/>
      <c r="F64" s="131">
        <v>0</v>
      </c>
      <c r="G64" s="124"/>
      <c r="H64" s="131">
        <v>9625</v>
      </c>
      <c r="I64" s="125"/>
      <c r="J64" s="131">
        <v>0</v>
      </c>
      <c r="K64" s="124"/>
      <c r="L64" s="131">
        <v>2250</v>
      </c>
    </row>
    <row r="65" spans="1:12" s="112" customFormat="1" ht="16.5" customHeight="1">
      <c r="A65" s="113" t="s">
        <v>142</v>
      </c>
      <c r="C65" s="113"/>
      <c r="D65" s="126"/>
      <c r="E65" s="115"/>
      <c r="F65" s="131">
        <v>-2791</v>
      </c>
      <c r="G65" s="124"/>
      <c r="H65" s="131">
        <v>-14682</v>
      </c>
      <c r="I65" s="125"/>
      <c r="J65" s="131">
        <v>-2791</v>
      </c>
      <c r="K65" s="124"/>
      <c r="L65" s="131">
        <v>-1484</v>
      </c>
    </row>
    <row r="66" spans="1:12" s="112" customFormat="1" ht="16.5" customHeight="1">
      <c r="A66" s="113" t="s">
        <v>178</v>
      </c>
      <c r="C66" s="113"/>
      <c r="D66" s="126"/>
      <c r="E66" s="115"/>
      <c r="F66" s="131">
        <v>0</v>
      </c>
      <c r="G66" s="124"/>
      <c r="H66" s="131">
        <v>-41248</v>
      </c>
      <c r="I66" s="125"/>
      <c r="J66" s="131">
        <v>0</v>
      </c>
      <c r="K66" s="124"/>
      <c r="L66" s="131">
        <v>-41248</v>
      </c>
    </row>
    <row r="67" spans="1:12" s="112" customFormat="1" ht="16.5" customHeight="1">
      <c r="A67" s="113" t="s">
        <v>189</v>
      </c>
      <c r="C67" s="113"/>
      <c r="D67" s="126"/>
      <c r="E67" s="115"/>
      <c r="F67" s="131">
        <v>0</v>
      </c>
      <c r="G67" s="124"/>
      <c r="H67" s="131">
        <v>0</v>
      </c>
      <c r="I67" s="125"/>
      <c r="J67" s="131">
        <v>0</v>
      </c>
      <c r="K67" s="124"/>
      <c r="L67" s="131">
        <v>340600</v>
      </c>
    </row>
    <row r="68" spans="1:12" s="112" customFormat="1" ht="16.5" customHeight="1">
      <c r="A68" s="113" t="s">
        <v>192</v>
      </c>
      <c r="C68" s="113"/>
      <c r="D68" s="126"/>
      <c r="E68" s="115"/>
      <c r="F68" s="131">
        <v>0</v>
      </c>
      <c r="G68" s="124"/>
      <c r="H68" s="131">
        <v>0</v>
      </c>
      <c r="I68" s="125"/>
      <c r="J68" s="131">
        <v>1203925</v>
      </c>
      <c r="K68" s="124"/>
      <c r="L68" s="131">
        <v>674017</v>
      </c>
    </row>
    <row r="69" spans="1:12" s="112" customFormat="1" ht="16.5" customHeight="1">
      <c r="A69" s="113" t="s">
        <v>143</v>
      </c>
      <c r="C69" s="113"/>
      <c r="D69" s="126"/>
      <c r="E69" s="115"/>
      <c r="F69" s="132">
        <v>5690</v>
      </c>
      <c r="G69" s="124"/>
      <c r="H69" s="132">
        <v>4145</v>
      </c>
      <c r="I69" s="125"/>
      <c r="J69" s="132">
        <v>4486</v>
      </c>
      <c r="K69" s="124"/>
      <c r="L69" s="132">
        <v>926</v>
      </c>
    </row>
    <row r="70" spans="1:12" s="112" customFormat="1" ht="3" customHeight="1">
      <c r="A70" s="113"/>
      <c r="B70" s="113"/>
      <c r="C70" s="113"/>
      <c r="D70" s="126"/>
      <c r="E70" s="115"/>
      <c r="F70" s="130"/>
      <c r="G70" s="124"/>
      <c r="H70" s="130"/>
      <c r="I70" s="125"/>
      <c r="J70" s="130"/>
      <c r="K70" s="124"/>
      <c r="L70" s="130"/>
    </row>
    <row r="71" spans="1:12" s="112" customFormat="1" ht="16.5" customHeight="1">
      <c r="A71" s="115" t="s">
        <v>201</v>
      </c>
      <c r="B71" s="113"/>
      <c r="D71" s="126"/>
      <c r="E71" s="115"/>
      <c r="F71" s="132">
        <f>SUM(F57:F69)</f>
        <v>-3741366</v>
      </c>
      <c r="G71" s="124"/>
      <c r="H71" s="132">
        <f>SUM(H57:H69)</f>
        <v>-2435367</v>
      </c>
      <c r="I71" s="125"/>
      <c r="J71" s="132">
        <f>SUM(J57:J69)</f>
        <v>595009</v>
      </c>
      <c r="K71" s="124"/>
      <c r="L71" s="132">
        <f>SUM(L57:L69)</f>
        <v>-557704</v>
      </c>
    </row>
    <row r="72" spans="1:12" s="112" customFormat="1" ht="3" customHeight="1">
      <c r="A72" s="113"/>
      <c r="B72" s="113"/>
      <c r="C72" s="113"/>
      <c r="D72" s="126"/>
      <c r="E72" s="115"/>
      <c r="F72" s="130"/>
      <c r="G72" s="124"/>
      <c r="H72" s="130"/>
      <c r="I72" s="125"/>
      <c r="J72" s="130"/>
      <c r="K72" s="124"/>
      <c r="L72" s="130"/>
    </row>
    <row r="73" spans="1:12" s="112" customFormat="1" ht="16.5" customHeight="1">
      <c r="A73" s="115" t="s">
        <v>50</v>
      </c>
      <c r="B73" s="113"/>
      <c r="C73" s="113"/>
      <c r="D73" s="126"/>
      <c r="E73" s="115"/>
      <c r="F73" s="130"/>
      <c r="G73" s="124"/>
      <c r="H73" s="131"/>
      <c r="I73" s="125"/>
      <c r="J73" s="130"/>
      <c r="K73" s="124"/>
      <c r="L73" s="131"/>
    </row>
    <row r="74" spans="1:12" s="112" customFormat="1" ht="16.5" customHeight="1">
      <c r="A74" s="113" t="s">
        <v>110</v>
      </c>
      <c r="B74" s="113"/>
      <c r="C74" s="113"/>
      <c r="D74" s="168"/>
      <c r="E74" s="115"/>
      <c r="F74" s="131">
        <v>0</v>
      </c>
      <c r="G74" s="133"/>
      <c r="H74" s="131">
        <v>0</v>
      </c>
      <c r="I74" s="134"/>
      <c r="J74" s="131">
        <v>0</v>
      </c>
      <c r="K74" s="133"/>
      <c r="L74" s="131">
        <v>314000</v>
      </c>
    </row>
    <row r="75" spans="1:12" s="112" customFormat="1" ht="16.5" customHeight="1">
      <c r="A75" s="113" t="s">
        <v>78</v>
      </c>
      <c r="B75" s="113"/>
      <c r="C75" s="113"/>
      <c r="D75" s="126">
        <v>16</v>
      </c>
      <c r="E75" s="115"/>
      <c r="F75" s="131">
        <v>2603473</v>
      </c>
      <c r="G75" s="133"/>
      <c r="H75" s="131">
        <v>2498253</v>
      </c>
      <c r="I75" s="134"/>
      <c r="J75" s="131">
        <v>2501825</v>
      </c>
      <c r="K75" s="133"/>
      <c r="L75" s="131">
        <v>2498253</v>
      </c>
    </row>
    <row r="76" spans="1:12" s="112" customFormat="1" ht="16.5" customHeight="1">
      <c r="A76" s="113" t="s">
        <v>87</v>
      </c>
      <c r="C76" s="113"/>
      <c r="D76" s="126">
        <v>16</v>
      </c>
      <c r="E76" s="115"/>
      <c r="F76" s="131">
        <v>-2442760</v>
      </c>
      <c r="G76" s="124"/>
      <c r="H76" s="131">
        <v>-1855989</v>
      </c>
      <c r="I76" s="125"/>
      <c r="J76" s="131">
        <v>-2193057</v>
      </c>
      <c r="K76" s="124"/>
      <c r="L76" s="131">
        <v>-1855989</v>
      </c>
    </row>
    <row r="77" spans="1:12" s="112" customFormat="1" ht="16.5" customHeight="1">
      <c r="A77" s="113" t="s">
        <v>86</v>
      </c>
      <c r="C77" s="113"/>
      <c r="D77" s="126">
        <v>18</v>
      </c>
      <c r="E77" s="115"/>
      <c r="F77" s="131">
        <v>3548798</v>
      </c>
      <c r="G77" s="124"/>
      <c r="H77" s="131">
        <v>1362226</v>
      </c>
      <c r="I77" s="125"/>
      <c r="J77" s="131">
        <v>0</v>
      </c>
      <c r="K77" s="124"/>
      <c r="L77" s="131">
        <v>0</v>
      </c>
    </row>
    <row r="78" spans="1:12" s="112" customFormat="1" ht="16.5" customHeight="1">
      <c r="A78" s="113" t="s">
        <v>196</v>
      </c>
      <c r="C78" s="113"/>
      <c r="D78" s="126">
        <v>18</v>
      </c>
      <c r="E78" s="115"/>
      <c r="F78" s="131">
        <v>-59252</v>
      </c>
      <c r="G78" s="124"/>
      <c r="H78" s="131">
        <v>0</v>
      </c>
      <c r="I78" s="125"/>
      <c r="J78" s="131">
        <v>0</v>
      </c>
      <c r="K78" s="124"/>
      <c r="L78" s="131">
        <v>0</v>
      </c>
    </row>
    <row r="79" spans="1:12" s="112" customFormat="1" ht="16.5" customHeight="1">
      <c r="A79" s="113" t="s">
        <v>88</v>
      </c>
      <c r="C79" s="113"/>
      <c r="D79" s="126">
        <v>18</v>
      </c>
      <c r="E79" s="115"/>
      <c r="F79" s="131">
        <v>-581580</v>
      </c>
      <c r="G79" s="124"/>
      <c r="H79" s="131">
        <v>-213358</v>
      </c>
      <c r="I79" s="125"/>
      <c r="J79" s="131">
        <v>-12349</v>
      </c>
      <c r="K79" s="124"/>
      <c r="L79" s="131">
        <v>-29848</v>
      </c>
    </row>
    <row r="80" spans="1:12" s="112" customFormat="1" ht="16.5" customHeight="1">
      <c r="A80" s="113" t="s">
        <v>150</v>
      </c>
      <c r="C80" s="113"/>
      <c r="D80" s="126"/>
      <c r="E80" s="115"/>
      <c r="F80" s="131">
        <v>-2741</v>
      </c>
      <c r="G80" s="124"/>
      <c r="H80" s="131">
        <v>-2567</v>
      </c>
      <c r="I80" s="125"/>
      <c r="J80" s="131">
        <v>-1407</v>
      </c>
      <c r="K80" s="124"/>
      <c r="L80" s="131">
        <v>-1546</v>
      </c>
    </row>
    <row r="81" spans="1:12" s="112" customFormat="1" ht="16.5" customHeight="1">
      <c r="A81" s="113" t="s">
        <v>193</v>
      </c>
      <c r="C81" s="113"/>
      <c r="D81" s="126"/>
      <c r="E81" s="115"/>
      <c r="F81" s="131">
        <v>50</v>
      </c>
      <c r="G81" s="124"/>
      <c r="H81" s="131">
        <v>0</v>
      </c>
      <c r="I81" s="125"/>
      <c r="J81" s="131">
        <v>0</v>
      </c>
      <c r="K81" s="124"/>
      <c r="L81" s="131">
        <v>0</v>
      </c>
    </row>
    <row r="82" spans="1:12" s="112" customFormat="1" ht="16.5" customHeight="1">
      <c r="A82" s="113" t="s">
        <v>191</v>
      </c>
      <c r="C82" s="113"/>
      <c r="D82" s="126">
        <v>19</v>
      </c>
      <c r="E82" s="115"/>
      <c r="F82" s="131">
        <v>-373000</v>
      </c>
      <c r="G82" s="124"/>
      <c r="H82" s="131">
        <v>-74600</v>
      </c>
      <c r="I82" s="125"/>
      <c r="J82" s="131">
        <v>-373000</v>
      </c>
      <c r="K82" s="124"/>
      <c r="L82" s="131">
        <v>-74600</v>
      </c>
    </row>
    <row r="83" spans="1:12" s="112" customFormat="1" ht="16.5" customHeight="1">
      <c r="A83" s="113" t="s">
        <v>144</v>
      </c>
      <c r="C83" s="113"/>
      <c r="D83" s="126"/>
      <c r="E83" s="115"/>
      <c r="F83" s="132">
        <v>-408023</v>
      </c>
      <c r="G83" s="124"/>
      <c r="H83" s="132">
        <v>-307737</v>
      </c>
      <c r="I83" s="125"/>
      <c r="J83" s="132">
        <v>-39469</v>
      </c>
      <c r="K83" s="124"/>
      <c r="L83" s="132">
        <v>-46109</v>
      </c>
    </row>
    <row r="84" spans="1:12" s="112" customFormat="1" ht="3" customHeight="1">
      <c r="A84" s="113"/>
      <c r="B84" s="113"/>
      <c r="C84" s="113"/>
      <c r="D84" s="126"/>
      <c r="E84" s="115"/>
      <c r="F84" s="131"/>
      <c r="G84" s="124"/>
      <c r="H84" s="130"/>
      <c r="I84" s="125"/>
      <c r="J84" s="131"/>
      <c r="K84" s="124"/>
      <c r="L84" s="130"/>
    </row>
    <row r="85" spans="1:12" s="112" customFormat="1" ht="16.5" customHeight="1">
      <c r="A85" s="115" t="s">
        <v>200</v>
      </c>
      <c r="B85" s="113"/>
      <c r="D85" s="126"/>
      <c r="E85" s="115"/>
      <c r="F85" s="132">
        <f>SUM(F74:F83)</f>
        <v>2284965</v>
      </c>
      <c r="G85" s="124"/>
      <c r="H85" s="132">
        <f>SUM(H74:H83)</f>
        <v>1406228</v>
      </c>
      <c r="I85" s="125"/>
      <c r="J85" s="132">
        <f>SUM(J74:J83)</f>
        <v>-117457</v>
      </c>
      <c r="K85" s="124"/>
      <c r="L85" s="132">
        <f>SUM(L74:L83)</f>
        <v>804161</v>
      </c>
    </row>
    <row r="86" spans="1:12" s="112" customFormat="1" ht="3" customHeight="1">
      <c r="A86" s="113"/>
      <c r="B86" s="113"/>
      <c r="C86" s="113"/>
      <c r="D86" s="126"/>
      <c r="E86" s="115"/>
      <c r="F86" s="131"/>
      <c r="G86" s="133"/>
      <c r="H86" s="131"/>
      <c r="I86" s="134"/>
      <c r="J86" s="131"/>
      <c r="K86" s="133"/>
      <c r="L86" s="131"/>
    </row>
    <row r="87" spans="1:12" s="112" customFormat="1" ht="16.5" customHeight="1">
      <c r="A87" s="115" t="s">
        <v>204</v>
      </c>
      <c r="B87" s="113"/>
      <c r="C87" s="113"/>
      <c r="D87" s="126"/>
      <c r="E87" s="115"/>
      <c r="F87" s="131">
        <f>SUM(F37,F71,F85)</f>
        <v>620911</v>
      </c>
      <c r="G87" s="133"/>
      <c r="H87" s="131">
        <f>SUM(H37,H71,H85)</f>
        <v>365932</v>
      </c>
      <c r="I87" s="134"/>
      <c r="J87" s="131">
        <f>SUM(J37,J71,J85)</f>
        <v>561052</v>
      </c>
      <c r="K87" s="133"/>
      <c r="L87" s="131">
        <f>SUM(L37,L71,L85)</f>
        <v>288772</v>
      </c>
    </row>
    <row r="88" spans="1:12" s="112" customFormat="1" ht="16.5" customHeight="1">
      <c r="A88" s="113" t="s">
        <v>67</v>
      </c>
      <c r="B88" s="113"/>
      <c r="C88" s="113"/>
      <c r="D88" s="126"/>
      <c r="E88" s="115"/>
      <c r="F88" s="132">
        <v>609814</v>
      </c>
      <c r="G88" s="124"/>
      <c r="H88" s="132">
        <v>569811</v>
      </c>
      <c r="I88" s="125"/>
      <c r="J88" s="132">
        <v>365742</v>
      </c>
      <c r="K88" s="124"/>
      <c r="L88" s="132">
        <v>369208</v>
      </c>
    </row>
    <row r="89" spans="1:12" s="112" customFormat="1" ht="3" customHeight="1">
      <c r="A89" s="113"/>
      <c r="B89" s="113"/>
      <c r="C89" s="113"/>
      <c r="D89" s="126"/>
      <c r="E89" s="115"/>
      <c r="F89" s="130"/>
      <c r="G89" s="124"/>
      <c r="H89" s="130"/>
      <c r="I89" s="125"/>
      <c r="J89" s="131"/>
      <c r="K89" s="124"/>
      <c r="L89" s="130"/>
    </row>
    <row r="90" spans="1:12" s="112" customFormat="1" ht="16.5" customHeight="1" thickBot="1">
      <c r="A90" s="115" t="s">
        <v>68</v>
      </c>
      <c r="B90" s="113"/>
      <c r="C90" s="113"/>
      <c r="D90" s="126"/>
      <c r="E90" s="115"/>
      <c r="F90" s="135">
        <f>SUM(F87:F88)</f>
        <v>1230725</v>
      </c>
      <c r="G90" s="124"/>
      <c r="H90" s="135">
        <f>SUM(H87:H88)</f>
        <v>935743</v>
      </c>
      <c r="I90" s="125"/>
      <c r="J90" s="135">
        <f>SUM(J87:J88)</f>
        <v>926794</v>
      </c>
      <c r="K90" s="124"/>
      <c r="L90" s="135">
        <f>SUM(L87:L88)</f>
        <v>657980</v>
      </c>
    </row>
    <row r="91" spans="1:12" s="112" customFormat="1" ht="3" customHeight="1" thickTop="1">
      <c r="A91" s="113"/>
      <c r="B91" s="113"/>
      <c r="C91" s="113"/>
      <c r="D91" s="126"/>
      <c r="E91" s="115"/>
      <c r="F91" s="131"/>
      <c r="G91" s="133"/>
      <c r="H91" s="131"/>
      <c r="I91" s="134"/>
      <c r="J91" s="131"/>
      <c r="K91" s="133"/>
      <c r="L91" s="131"/>
    </row>
    <row r="92" spans="1:12" s="112" customFormat="1" ht="16.5" customHeight="1">
      <c r="A92" s="115" t="s">
        <v>145</v>
      </c>
      <c r="B92" s="113"/>
      <c r="C92" s="113"/>
      <c r="D92" s="126"/>
      <c r="E92" s="115"/>
      <c r="F92" s="131"/>
      <c r="G92" s="133"/>
      <c r="H92" s="131"/>
      <c r="I92" s="134"/>
      <c r="J92" s="131"/>
      <c r="K92" s="133"/>
      <c r="L92" s="131"/>
    </row>
    <row r="93" spans="1:12" s="112" customFormat="1" ht="16.5" customHeight="1">
      <c r="A93" s="129" t="s">
        <v>205</v>
      </c>
      <c r="D93" s="126"/>
      <c r="E93" s="115"/>
      <c r="F93" s="132">
        <v>1230725</v>
      </c>
      <c r="G93" s="124"/>
      <c r="H93" s="132">
        <v>935743</v>
      </c>
      <c r="I93" s="125"/>
      <c r="J93" s="132">
        <v>926794</v>
      </c>
      <c r="K93" s="124"/>
      <c r="L93" s="132">
        <v>657980</v>
      </c>
    </row>
    <row r="94" spans="1:12" s="112" customFormat="1" ht="3" customHeight="1">
      <c r="A94" s="113"/>
      <c r="B94" s="113"/>
      <c r="C94" s="113"/>
      <c r="D94" s="126"/>
      <c r="E94" s="115"/>
      <c r="F94" s="130"/>
      <c r="G94" s="124"/>
      <c r="H94" s="130"/>
      <c r="I94" s="125"/>
      <c r="J94" s="131"/>
      <c r="K94" s="124"/>
      <c r="L94" s="130"/>
    </row>
    <row r="95" spans="1:12" s="112" customFormat="1" ht="16.5" customHeight="1" thickBot="1">
      <c r="A95" s="115"/>
      <c r="B95" s="113"/>
      <c r="C95" s="113"/>
      <c r="D95" s="126"/>
      <c r="E95" s="115"/>
      <c r="F95" s="135">
        <f>SUM(F93)</f>
        <v>1230725</v>
      </c>
      <c r="G95" s="124"/>
      <c r="H95" s="135">
        <f>SUM(H93)</f>
        <v>935743</v>
      </c>
      <c r="I95" s="125"/>
      <c r="J95" s="135">
        <f>SUM(J93)</f>
        <v>926794</v>
      </c>
      <c r="K95" s="124"/>
      <c r="L95" s="135">
        <f>SUM(L93)</f>
        <v>657980</v>
      </c>
    </row>
    <row r="96" spans="1:12" s="112" customFormat="1" ht="3" customHeight="1" thickTop="1">
      <c r="A96" s="113"/>
      <c r="B96" s="113"/>
      <c r="C96" s="113"/>
      <c r="D96" s="126"/>
      <c r="E96" s="115"/>
      <c r="F96" s="130"/>
      <c r="G96" s="124"/>
      <c r="H96" s="130"/>
      <c r="I96" s="125"/>
      <c r="J96" s="130"/>
      <c r="K96" s="124"/>
      <c r="L96" s="130"/>
    </row>
    <row r="97" spans="1:12" s="112" customFormat="1" ht="16.5" customHeight="1">
      <c r="A97" s="115" t="s">
        <v>69</v>
      </c>
      <c r="B97" s="113"/>
      <c r="C97" s="113"/>
      <c r="D97" s="126"/>
      <c r="E97" s="115"/>
      <c r="F97" s="130"/>
      <c r="G97" s="124"/>
      <c r="H97" s="130"/>
      <c r="I97" s="125"/>
      <c r="J97" s="130"/>
      <c r="K97" s="124"/>
      <c r="L97" s="130"/>
    </row>
    <row r="98" spans="1:5" s="112" customFormat="1" ht="16.5" customHeight="1">
      <c r="A98" s="129" t="s">
        <v>176</v>
      </c>
      <c r="D98" s="126"/>
      <c r="E98" s="115"/>
    </row>
    <row r="99" spans="1:12" s="112" customFormat="1" ht="16.5" customHeight="1">
      <c r="A99" s="129"/>
      <c r="B99" s="112" t="s">
        <v>175</v>
      </c>
      <c r="D99" s="126"/>
      <c r="E99" s="115"/>
      <c r="F99" s="131">
        <v>-1068855</v>
      </c>
      <c r="G99" s="133"/>
      <c r="H99" s="112">
        <v>284723</v>
      </c>
      <c r="I99" s="134"/>
      <c r="J99" s="131">
        <v>0</v>
      </c>
      <c r="K99" s="133"/>
      <c r="L99" s="131">
        <v>2532</v>
      </c>
    </row>
    <row r="100" spans="1:12" s="112" customFormat="1" ht="16.5" customHeight="1">
      <c r="A100" s="129" t="s">
        <v>194</v>
      </c>
      <c r="D100" s="126"/>
      <c r="E100" s="115"/>
      <c r="F100" s="131">
        <v>69890</v>
      </c>
      <c r="G100" s="133"/>
      <c r="H100" s="131">
        <v>0</v>
      </c>
      <c r="I100" s="134"/>
      <c r="J100" s="131">
        <v>0</v>
      </c>
      <c r="K100" s="133"/>
      <c r="L100" s="131">
        <v>0</v>
      </c>
    </row>
    <row r="101" spans="1:12" s="112" customFormat="1" ht="16.5" customHeight="1">
      <c r="A101" s="129" t="s">
        <v>159</v>
      </c>
      <c r="D101" s="121"/>
      <c r="E101" s="115"/>
      <c r="F101" s="131">
        <v>1364</v>
      </c>
      <c r="G101" s="133"/>
      <c r="H101" s="131">
        <v>3450</v>
      </c>
      <c r="I101" s="134"/>
      <c r="J101" s="131">
        <v>0</v>
      </c>
      <c r="K101" s="131"/>
      <c r="L101" s="131">
        <v>0</v>
      </c>
    </row>
    <row r="102" spans="1:12" s="112" customFormat="1" ht="16.5" customHeight="1">
      <c r="A102" s="129" t="s">
        <v>111</v>
      </c>
      <c r="B102" s="129"/>
      <c r="D102" s="121"/>
      <c r="E102" s="115"/>
      <c r="F102" s="131"/>
      <c r="G102" s="133"/>
      <c r="H102" s="131"/>
      <c r="I102" s="134"/>
      <c r="J102" s="131"/>
      <c r="K102" s="133"/>
      <c r="L102" s="131"/>
    </row>
    <row r="103" spans="1:12" s="112" customFormat="1" ht="16.5" customHeight="1">
      <c r="A103" s="113"/>
      <c r="C103" s="129" t="s">
        <v>112</v>
      </c>
      <c r="D103" s="121"/>
      <c r="E103" s="115"/>
      <c r="F103" s="131">
        <v>269171</v>
      </c>
      <c r="G103" s="133"/>
      <c r="H103" s="131">
        <v>175000</v>
      </c>
      <c r="I103" s="134"/>
      <c r="J103" s="131">
        <v>0</v>
      </c>
      <c r="K103" s="133"/>
      <c r="L103" s="131">
        <v>0</v>
      </c>
    </row>
    <row r="104" spans="1:12" s="112" customFormat="1" ht="5.25" customHeight="1">
      <c r="A104" s="113"/>
      <c r="B104" s="113"/>
      <c r="C104" s="129"/>
      <c r="D104" s="121"/>
      <c r="E104" s="115"/>
      <c r="F104" s="130"/>
      <c r="G104" s="124"/>
      <c r="H104" s="131"/>
      <c r="I104" s="125"/>
      <c r="J104" s="130"/>
      <c r="K104" s="124"/>
      <c r="L104" s="131"/>
    </row>
    <row r="105" spans="1:12" s="16" customFormat="1" ht="21.75" customHeight="1">
      <c r="A105" s="177" t="str">
        <f>A48</f>
        <v>หมายเหตุประกอบข้อมูลทางการเงินรวมระหว่างกาลและข้อมูลทางการเงินเฉพาะบริษัทระหว่างกาลแบบย่อในหน้า 11 ถึง 36 เป็นส่วนหนึ่งของข้อมูลทางการเงินระหว่างกาลนี้</v>
      </c>
      <c r="B105" s="177"/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</row>
  </sheetData>
  <sheetProtection/>
  <mergeCells count="2">
    <mergeCell ref="A48:L48"/>
    <mergeCell ref="A105:L105"/>
  </mergeCells>
  <printOptions/>
  <pageMargins left="0.8" right="0.5" top="0.5" bottom="0.6" header="0.49" footer="0.4"/>
  <pageSetup firstPageNumber="9" useFirstPageNumber="1" fitToHeight="0" horizontalDpi="1200" verticalDpi="1200" orientation="portrait" paperSize="9" scale="95" r:id="rId1"/>
  <headerFooter>
    <oddFooter>&amp;R&amp;"Angsana New,Regular"&amp;13&amp;P</oddFooter>
  </headerFooter>
  <rowBreaks count="1" manualBreakCount="1">
    <brk id="4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smsinstall</dc:creator>
  <cp:keywords/>
  <dc:description/>
  <cp:lastModifiedBy>smsinstall</cp:lastModifiedBy>
  <cp:lastPrinted>2016-08-10T09:50:03Z</cp:lastPrinted>
  <dcterms:created xsi:type="dcterms:W3CDTF">2014-03-04T07:14:12Z</dcterms:created>
  <dcterms:modified xsi:type="dcterms:W3CDTF">2016-08-10T09:51:47Z</dcterms:modified>
  <cp:category/>
  <cp:version/>
  <cp:contentType/>
  <cp:contentStatus/>
</cp:coreProperties>
</file>